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Front Page" sheetId="4" r:id="rId1"/>
    <sheet name="Procedure" sheetId="2" r:id="rId2"/>
  </sheets>
  <externalReferences>
    <externalReference r:id="rId3"/>
  </externalReferences>
  <definedNames>
    <definedName name="cables">'[1]TBTS Spare Cables'!$B$1:$S$60</definedName>
    <definedName name="int.Hall_probe">#REF!</definedName>
    <definedName name="int.pick_up">#REF!</definedName>
    <definedName name="int.pressure">#REF!</definedName>
    <definedName name="int.thermocouple">#REF!</definedName>
    <definedName name="_xlnm.Print_Area" localSheetId="0">'Front Page'!$A$1:$N$52</definedName>
    <definedName name="_xlnm.Print_Titles" localSheetId="1">Procedure!$3:$4</definedName>
  </definedNames>
  <calcPr calcId="145621"/>
</workbook>
</file>

<file path=xl/calcChain.xml><?xml version="1.0" encoding="utf-8"?>
<calcChain xmlns="http://schemas.openxmlformats.org/spreadsheetml/2006/main">
  <c r="K9" i="4" l="1"/>
  <c r="A1" i="2" l="1"/>
  <c r="D173" i="2" l="1"/>
  <c r="D175" i="2" s="1"/>
  <c r="D176" i="2" s="1"/>
  <c r="D177" i="2" s="1"/>
  <c r="C173" i="2"/>
  <c r="C175" i="2" s="1"/>
  <c r="C176" i="2" s="1"/>
  <c r="C177" i="2" s="1"/>
  <c r="A17" i="2" l="1"/>
  <c r="A18" i="2" s="1"/>
  <c r="A20" i="2" l="1"/>
  <c r="A25" i="2" s="1"/>
  <c r="A30" i="2" l="1"/>
  <c r="A32" i="2" s="1"/>
  <c r="A36" i="2" s="1"/>
  <c r="A38" i="2" s="1"/>
  <c r="A40" i="2" s="1"/>
  <c r="A47" i="2" s="1"/>
  <c r="A54" i="2" l="1"/>
  <c r="A59" i="2" s="1"/>
  <c r="A64" i="2" s="1"/>
  <c r="A66" i="2" s="1"/>
  <c r="A68" i="2" l="1"/>
  <c r="A70" i="2" s="1"/>
  <c r="A75" i="2" s="1"/>
  <c r="A77" i="2" s="1"/>
  <c r="A79" i="2" s="1"/>
  <c r="A83" i="2" s="1"/>
  <c r="A88" i="2" s="1"/>
  <c r="A90" i="2" s="1"/>
  <c r="A92" i="2" s="1"/>
  <c r="A97" i="2" s="1"/>
  <c r="A100" i="2" l="1"/>
  <c r="A103" i="2" s="1"/>
  <c r="A105" i="2" l="1"/>
  <c r="A108" i="2" s="1"/>
  <c r="A110" i="2" s="1"/>
  <c r="A111" i="2" s="1"/>
  <c r="A116" i="2" s="1"/>
  <c r="A120" i="2" s="1"/>
  <c r="A121" i="2" l="1"/>
  <c r="A122" i="2" s="1"/>
  <c r="A123" i="2" s="1"/>
  <c r="A124" i="2" s="1"/>
  <c r="A125" i="2" s="1"/>
  <c r="A128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2" i="2" s="1"/>
  <c r="A144" i="2" s="1"/>
  <c r="A148" i="2" s="1"/>
  <c r="A150" i="2" s="1"/>
  <c r="A155" i="2" s="1"/>
  <c r="A159" i="2" s="1"/>
  <c r="A163" i="2" s="1"/>
  <c r="A165" i="2" l="1"/>
  <c r="A169" i="2"/>
  <c r="A170" i="2" s="1"/>
  <c r="A171" i="2" s="1"/>
</calcChain>
</file>

<file path=xl/sharedStrings.xml><?xml version="1.0" encoding="utf-8"?>
<sst xmlns="http://schemas.openxmlformats.org/spreadsheetml/2006/main" count="453" uniqueCount="269">
  <si>
    <t>Dynamic RF losses</t>
  </si>
  <si>
    <t>Experiment Document No.:</t>
  </si>
  <si>
    <t>Created:</t>
  </si>
  <si>
    <t>Page:</t>
  </si>
  <si>
    <t>Modified:</t>
  </si>
  <si>
    <t>Rev. No.:</t>
  </si>
  <si>
    <t>Engineering Specification</t>
  </si>
  <si>
    <t>Prepared by</t>
  </si>
  <si>
    <t>Checked by</t>
  </si>
  <si>
    <t>Approved by</t>
  </si>
  <si>
    <t>Distribution List</t>
  </si>
  <si>
    <t>FREIA Laboratory</t>
  </si>
  <si>
    <t>Dept. of Physics and Astronomy</t>
  </si>
  <si>
    <t>Uppsala University</t>
  </si>
  <si>
    <t>Document No.:</t>
  </si>
  <si>
    <t>Step</t>
  </si>
  <si>
    <t>Process or Check Item</t>
  </si>
  <si>
    <t>Sub-step</t>
  </si>
  <si>
    <t>Team</t>
  </si>
  <si>
    <t>Work Description</t>
  </si>
  <si>
    <t>Acceptance Criteria</t>
  </si>
  <si>
    <t>Check Sheet</t>
  </si>
  <si>
    <t>Parts</t>
  </si>
  <si>
    <t>Tools and Instruments</t>
  </si>
  <si>
    <t>Utilities and Services</t>
  </si>
  <si>
    <t>Arrival, unloading</t>
  </si>
  <si>
    <t>Unpacking</t>
  </si>
  <si>
    <t>Inspection</t>
  </si>
  <si>
    <t>external inspection</t>
  </si>
  <si>
    <t>no visual damage</t>
  </si>
  <si>
    <t>mechanical parts</t>
  </si>
  <si>
    <t>instrumentation connections</t>
  </si>
  <si>
    <t>electrical</t>
  </si>
  <si>
    <t>VNA</t>
  </si>
  <si>
    <t>multimeter, test box</t>
  </si>
  <si>
    <t>Instrumentation</t>
  </si>
  <si>
    <t>instrumentation check</t>
  </si>
  <si>
    <t>mobile crane, fork lift</t>
  </si>
  <si>
    <t>conditioning coupler</t>
  </si>
  <si>
    <t>RF source</t>
  </si>
  <si>
    <t>reach full power, pulse length</t>
  </si>
  <si>
    <t>RF</t>
  </si>
  <si>
    <t>a</t>
  </si>
  <si>
    <t>b</t>
  </si>
  <si>
    <t>c</t>
  </si>
  <si>
    <t>d</t>
  </si>
  <si>
    <t>CRYO</t>
  </si>
  <si>
    <t>cool down to 4 K</t>
  </si>
  <si>
    <t>cool down to 2 K</t>
  </si>
  <si>
    <t>cooling coupler</t>
  </si>
  <si>
    <t>2K pumps</t>
  </si>
  <si>
    <t>SHe pumps</t>
  </si>
  <si>
    <t>RF Calibration</t>
  </si>
  <si>
    <t>RF, CTRL</t>
  </si>
  <si>
    <t>cables re-calibration</t>
  </si>
  <si>
    <t>Cavity spectra</t>
  </si>
  <si>
    <t>fundamental and HOM spectra</t>
  </si>
  <si>
    <t>Cold coupler re-conditioning</t>
  </si>
  <si>
    <t>e</t>
  </si>
  <si>
    <t>Measurement Q0</t>
  </si>
  <si>
    <t>Measurement Gradient</t>
  </si>
  <si>
    <t>Eacc measurement</t>
  </si>
  <si>
    <t>X-ray emission</t>
  </si>
  <si>
    <t>electron activity in coupler</t>
  </si>
  <si>
    <t>CRYO, RF</t>
  </si>
  <si>
    <t>Lorenz detuning</t>
  </si>
  <si>
    <t>LDT measured in a pulsed test</t>
  </si>
  <si>
    <t>Microphonics</t>
  </si>
  <si>
    <t>RF, CRYO</t>
  </si>
  <si>
    <t>Warm-up</t>
  </si>
  <si>
    <t>Vacuum</t>
  </si>
  <si>
    <t>Cryogenics</t>
  </si>
  <si>
    <t>In Bunker [days]</t>
  </si>
  <si>
    <t>Move out of bunker</t>
  </si>
  <si>
    <t>Prepare for transport</t>
  </si>
  <si>
    <t>Overall Time
[days]</t>
  </si>
  <si>
    <t>warm-up of cryomodule</t>
  </si>
  <si>
    <t>open the main bunker gate</t>
  </si>
  <si>
    <t>close main bunker gate</t>
  </si>
  <si>
    <t>Q0 (emitted power technique)</t>
  </si>
  <si>
    <t>Qloaded (decay technique)</t>
  </si>
  <si>
    <t>Qloaded (3 dB bandwidth)</t>
  </si>
  <si>
    <t>cavity frequncy checking</t>
  </si>
  <si>
    <t>Labview, VNA</t>
  </si>
  <si>
    <t>sensitivity to helium pressure fluctuation</t>
  </si>
  <si>
    <t xml:space="preserve">S parameter measurement </t>
  </si>
  <si>
    <t>Qext</t>
  </si>
  <si>
    <t>VNA, Labview</t>
  </si>
  <si>
    <t>tuning range of the slow step tuner at cold temperature</t>
  </si>
  <si>
    <t>Labview, SEL, frequency meter</t>
  </si>
  <si>
    <t>nomial gradient, max gradient</t>
  </si>
  <si>
    <t>RF Compensation</t>
  </si>
  <si>
    <t>Stabilization of the cavity field with LLRF</t>
  </si>
  <si>
    <t>Field emission</t>
  </si>
  <si>
    <t>Onset and level of field emission</t>
  </si>
  <si>
    <t>Multipacting</t>
  </si>
  <si>
    <t>Onset and level of Multipacting</t>
  </si>
  <si>
    <t>repeat Q0 measurement at 4K</t>
  </si>
  <si>
    <t>Move cavity outside bunker</t>
  </si>
  <si>
    <t>pulsed SEL</t>
  </si>
  <si>
    <t>pulsed SEL, Labview</t>
  </si>
  <si>
    <t>Signal generator driven loop</t>
  </si>
  <si>
    <t>VNA,Labview</t>
  </si>
  <si>
    <t>roll cavity inside HNOSS</t>
  </si>
  <si>
    <t>verify final position</t>
  </si>
  <si>
    <t>roll cavity out from HNOSS</t>
  </si>
  <si>
    <t>verify vacuum connection</t>
  </si>
  <si>
    <t>verify cryogenic connections</t>
  </si>
  <si>
    <t>Insertion</t>
  </si>
  <si>
    <t>Test insertion</t>
  </si>
  <si>
    <t>put cavity on the insertion tooling</t>
  </si>
  <si>
    <t>lower cavity to final position</t>
  </si>
  <si>
    <t>adjust cavity position</t>
  </si>
  <si>
    <t>final adjustment cavity position</t>
  </si>
  <si>
    <t>level, rotation</t>
  </si>
  <si>
    <t>Leak test</t>
  </si>
  <si>
    <t>vacuum line</t>
  </si>
  <si>
    <t>install antenna</t>
  </si>
  <si>
    <t>RF distribution</t>
  </si>
  <si>
    <t>Closure HNOSS</t>
  </si>
  <si>
    <t>close thermal shield</t>
  </si>
  <si>
    <t>close flanges</t>
  </si>
  <si>
    <t>close main doors</t>
  </si>
  <si>
    <t>start HNOSS vacuum pumps</t>
  </si>
  <si>
    <t>Close bunker</t>
  </si>
  <si>
    <t>Measurement</t>
  </si>
  <si>
    <t>LN2</t>
  </si>
  <si>
    <t>Liquefier</t>
  </si>
  <si>
    <t>stabilize at 4 K</t>
  </si>
  <si>
    <t>CTS Calibration</t>
  </si>
  <si>
    <t>Repetition of any earlier measurements as deemed necessary</t>
  </si>
  <si>
    <t>opening box</t>
  </si>
  <si>
    <t>read-out shock data logger</t>
  </si>
  <si>
    <t>Opening HNOSS</t>
  </si>
  <si>
    <t>opening main doors</t>
  </si>
  <si>
    <t>removal thermal shields</t>
  </si>
  <si>
    <t>Cooling water</t>
  </si>
  <si>
    <t>install insertion tool</t>
  </si>
  <si>
    <t>tie rods</t>
  </si>
  <si>
    <t>insertion tool</t>
  </si>
  <si>
    <t>remove power coupler bellows</t>
  </si>
  <si>
    <t>disconnect waveguide</t>
  </si>
  <si>
    <t>disconnect door knob</t>
  </si>
  <si>
    <t>remove antenna</t>
  </si>
  <si>
    <t>move cavity from tie rods onto insertion tool</t>
  </si>
  <si>
    <t>roll cavity out</t>
  </si>
  <si>
    <t>Transport</t>
  </si>
  <si>
    <t>Cleaning cavity</t>
  </si>
  <si>
    <t>remove MLI</t>
  </si>
  <si>
    <t>remove instrumentation</t>
  </si>
  <si>
    <t>remove heaters</t>
  </si>
  <si>
    <t>Thermal insulation</t>
  </si>
  <si>
    <t>install MLI at the cold tuner side of the cavity</t>
  </si>
  <si>
    <t>install MLI on the cavity</t>
  </si>
  <si>
    <t>MECH</t>
  </si>
  <si>
    <t>close bunker roof</t>
  </si>
  <si>
    <t>start cavity frequncy checking</t>
  </si>
  <si>
    <t>install portable clean room for clean air flow</t>
  </si>
  <si>
    <t>connect vacuum line</t>
  </si>
  <si>
    <t>f</t>
  </si>
  <si>
    <t>vacuum leak tester</t>
  </si>
  <si>
    <t>portable clean room</t>
  </si>
  <si>
    <t>measure and regulate the required power coupler cooling water</t>
  </si>
  <si>
    <t>Power coupler cooling</t>
  </si>
  <si>
    <t>attach thermalization of tie rods</t>
  </si>
  <si>
    <t>start clean air flow along cavity vacuum connection</t>
  </si>
  <si>
    <t>ensure clean air flow along cavity</t>
  </si>
  <si>
    <t>install temperature sensors</t>
  </si>
  <si>
    <t>install heaters (2x)</t>
  </si>
  <si>
    <t>TOTAL Time Spend</t>
  </si>
  <si>
    <t>For 1 cavity</t>
  </si>
  <si>
    <t>days</t>
  </si>
  <si>
    <t>work weeks</t>
  </si>
  <si>
    <t>months</t>
  </si>
  <si>
    <t>national holidays and vacation time not taken into account</t>
  </si>
  <si>
    <t>Cavity vacuum</t>
  </si>
  <si>
    <t>HNOSS vacuum</t>
  </si>
  <si>
    <t>Portable clean room</t>
  </si>
  <si>
    <t>Slow tuner range measurement</t>
  </si>
  <si>
    <t>Tuner measurements (LU)</t>
  </si>
  <si>
    <t>ESS High Beta Elliptical Cavity Prototype</t>
  </si>
  <si>
    <t>L. Hermansson</t>
  </si>
  <si>
    <t>J. Eriksson</t>
  </si>
  <si>
    <t>R. Santiago Kern</t>
  </si>
  <si>
    <t>R. Ruber</t>
  </si>
  <si>
    <t>HNOSS</t>
  </si>
  <si>
    <t>Cavity Package Test</t>
  </si>
  <si>
    <t>Shipment from to Uppsala</t>
  </si>
  <si>
    <t>Required Parts and Equipment</t>
  </si>
  <si>
    <t>CEA</t>
  </si>
  <si>
    <t>Uppsala</t>
  </si>
  <si>
    <t>HNOSS table</t>
  </si>
  <si>
    <t>Insertion support</t>
  </si>
  <si>
    <t>Mobile clean room</t>
  </si>
  <si>
    <t>Cold tuner</t>
  </si>
  <si>
    <t>place cavity on turning table</t>
  </si>
  <si>
    <t>block position</t>
  </si>
  <si>
    <t>install cold tuner</t>
  </si>
  <si>
    <t>rotate cavity</t>
  </si>
  <si>
    <t>VAC</t>
  </si>
  <si>
    <t>clean connection surfaces</t>
  </si>
  <si>
    <t>fix cavity to bottom tie rods/table</t>
  </si>
  <si>
    <t>attach top tie rods</t>
  </si>
  <si>
    <t>if applicable</t>
  </si>
  <si>
    <t>Disconnect cavity</t>
  </si>
  <si>
    <t>Disconnect power coupler</t>
  </si>
  <si>
    <t>Removal cavity</t>
  </si>
  <si>
    <t>Rotation table</t>
  </si>
  <si>
    <t>Rotation table support</t>
  </si>
  <si>
    <t>Rotation table &amp; support</t>
  </si>
  <si>
    <t>vacuum bellows</t>
  </si>
  <si>
    <t>Clean vacuum bellows</t>
  </si>
  <si>
    <t>Vacuum pumping</t>
  </si>
  <si>
    <t>&lt; xxx</t>
  </si>
  <si>
    <t>open cavity vacuum valve</t>
  </si>
  <si>
    <t>particle count = 0</t>
  </si>
  <si>
    <t>leak test of the cryogenics line</t>
  </si>
  <si>
    <t>zero particle count</t>
  </si>
  <si>
    <t>Pressurize cavity</t>
  </si>
  <si>
    <t>nitrogen gas</t>
  </si>
  <si>
    <t>finalize connection cold tuner</t>
  </si>
  <si>
    <t>Power coupler</t>
  </si>
  <si>
    <t>CEA procedure</t>
  </si>
  <si>
    <t>CEA tooling</t>
  </si>
  <si>
    <t>install doorknob</t>
  </si>
  <si>
    <t>leak check cooling water</t>
  </si>
  <si>
    <t>connect cooling water lines</t>
  </si>
  <si>
    <t>If applicable, tbc</t>
  </si>
  <si>
    <t>fix vacuum bell</t>
  </si>
  <si>
    <t>verify alignment</t>
  </si>
  <si>
    <t>put vacuum bell for power coupler into position</t>
  </si>
  <si>
    <t>connect waveguide to doorknob</t>
  </si>
  <si>
    <t>verify operation cold tuner</t>
  </si>
  <si>
    <t>Cavity cryogenics</t>
  </si>
  <si>
    <t>Power coupler cryogenics</t>
  </si>
  <si>
    <t>power coupler cryo line (SHe) input</t>
  </si>
  <si>
    <t>power coupler cryo line (SHe) output</t>
  </si>
  <si>
    <t>connect cavity instrumentation</t>
  </si>
  <si>
    <t>connect cold tuner instrumentation</t>
  </si>
  <si>
    <t>connect power coupler instrumentation</t>
  </si>
  <si>
    <t>cavity frequency measurement</t>
  </si>
  <si>
    <t>power coupler conditioning</t>
  </si>
  <si>
    <t>RF conditioning</t>
  </si>
  <si>
    <t>Swagelock Ultrahigh-Purity (UHP) Gas Filters (SCF Series</t>
  </si>
  <si>
    <t xml:space="preserve">top gun (ionizing air gun) </t>
  </si>
  <si>
    <t>flow = 10 l/min</t>
  </si>
  <si>
    <t>ensure clean gas flow and surfaces</t>
  </si>
  <si>
    <t>blow air flow along connection surfaces</t>
  </si>
  <si>
    <t>start gas nitrogen flow through vacuum line</t>
  </si>
  <si>
    <t>stop nitrogen gas flow</t>
  </si>
  <si>
    <t>flow = 0</t>
  </si>
  <si>
    <t>pressurize vacuum line (b/w cavity and pump)</t>
  </si>
  <si>
    <t>very slow opening of the valve to the cavity</t>
  </si>
  <si>
    <t>8 cernox</t>
  </si>
  <si>
    <t>4 heaters</t>
  </si>
  <si>
    <t>LHe (pre)cooling line</t>
  </si>
  <si>
    <t>LHe inlet/outlet line</t>
  </si>
  <si>
    <t>LHe level probe</t>
  </si>
  <si>
    <t>fix cryogenics lines to prevent cavity movement</t>
  </si>
  <si>
    <t>if needed</t>
  </si>
  <si>
    <t>install MLI on cryogenic lines</t>
  </si>
  <si>
    <t>pump and pressurize lines</t>
  </si>
  <si>
    <t>cool down thermal shield with LN2</t>
  </si>
  <si>
    <t>Cool down</t>
  </si>
  <si>
    <t>Cavity frequency</t>
  </si>
  <si>
    <t>filling w and w/o regulation</t>
  </si>
  <si>
    <t>max heat power applied to cavity</t>
  </si>
  <si>
    <t>FPC cooling dependence on heat load</t>
  </si>
  <si>
    <t>Cryogenic optimization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</si>
</sst>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6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sz val="10"/>
      <name val="Helvetica"/>
      <family val="2"/>
    </font>
    <font>
      <b/>
      <i/>
      <sz val="10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u/>
      <sz val="10"/>
      <color indexed="12"/>
      <name val="Helvetica"/>
      <family val="2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b/>
      <sz val="24"/>
      <color rgb="FF0070C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1" fillId="0" borderId="0" xfId="0" applyFont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4" fillId="0" borderId="0" xfId="1" applyFont="1"/>
    <xf numFmtId="0" fontId="5" fillId="0" borderId="4" xfId="2" applyFont="1" applyBorder="1"/>
    <xf numFmtId="0" fontId="5" fillId="0" borderId="0" xfId="2" applyFont="1" applyBorder="1"/>
    <xf numFmtId="0" fontId="3" fillId="0" borderId="0" xfId="1" applyFont="1" applyBorder="1"/>
    <xf numFmtId="0" fontId="3" fillId="0" borderId="5" xfId="1" applyFont="1" applyBorder="1"/>
    <xf numFmtId="0" fontId="6" fillId="0" borderId="0" xfId="1" applyFont="1" applyBorder="1"/>
    <xf numFmtId="0" fontId="3" fillId="0" borderId="4" xfId="1" applyFont="1" applyBorder="1"/>
    <xf numFmtId="0" fontId="7" fillId="0" borderId="0" xfId="1" applyFont="1" applyBorder="1"/>
    <xf numFmtId="0" fontId="8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left"/>
    </xf>
    <xf numFmtId="0" fontId="9" fillId="0" borderId="0" xfId="1" applyFont="1" applyBorder="1"/>
    <xf numFmtId="0" fontId="9" fillId="0" borderId="5" xfId="1" applyFont="1" applyBorder="1"/>
    <xf numFmtId="164" fontId="10" fillId="0" borderId="5" xfId="1" quotePrefix="1" applyNumberFormat="1" applyFont="1" applyBorder="1" applyAlignment="1">
      <alignment horizontal="left"/>
    </xf>
    <xf numFmtId="0" fontId="10" fillId="0" borderId="0" xfId="1" applyFont="1" applyBorder="1" applyAlignment="1">
      <alignment horizontal="right"/>
    </xf>
    <xf numFmtId="0" fontId="9" fillId="0" borderId="4" xfId="1" applyFont="1" applyBorder="1"/>
    <xf numFmtId="0" fontId="10" fillId="0" borderId="5" xfId="1" applyFont="1" applyBorder="1"/>
    <xf numFmtId="14" fontId="11" fillId="0" borderId="0" xfId="1" applyNumberFormat="1" applyFont="1" applyBorder="1" applyAlignment="1">
      <alignment horizontal="center" vertical="center"/>
    </xf>
    <xf numFmtId="14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165" fontId="10" fillId="0" borderId="0" xfId="1" applyNumberFormat="1" applyFont="1" applyBorder="1" applyAlignment="1">
      <alignment horizontal="right" vertical="center"/>
    </xf>
    <xf numFmtId="0" fontId="7" fillId="0" borderId="6" xfId="1" applyFont="1" applyBorder="1"/>
    <xf numFmtId="0" fontId="7" fillId="0" borderId="7" xfId="1" applyFont="1" applyBorder="1"/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7" fillId="0" borderId="8" xfId="1" applyFont="1" applyBorder="1"/>
    <xf numFmtId="14" fontId="12" fillId="0" borderId="7" xfId="1" applyNumberFormat="1" applyFont="1" applyBorder="1" applyAlignment="1">
      <alignment horizontal="center" vertical="center"/>
    </xf>
    <xf numFmtId="0" fontId="4" fillId="0" borderId="4" xfId="1" applyFont="1" applyBorder="1"/>
    <xf numFmtId="0" fontId="4" fillId="0" borderId="0" xfId="1" applyFont="1" applyBorder="1"/>
    <xf numFmtId="0" fontId="4" fillId="0" borderId="5" xfId="1" applyFont="1" applyBorder="1"/>
    <xf numFmtId="0" fontId="1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6" fillId="0" borderId="0" xfId="3" applyFont="1" applyBorder="1" applyAlignment="1" applyProtection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7" fillId="0" borderId="0" xfId="3" applyFont="1" applyBorder="1" applyAlignment="1" applyProtection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9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9" xfId="0" applyBorder="1"/>
    <xf numFmtId="0" fontId="1" fillId="0" borderId="9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0" fontId="0" fillId="4" borderId="9" xfId="0" applyFill="1" applyBorder="1"/>
    <xf numFmtId="0" fontId="1" fillId="5" borderId="9" xfId="0" applyFont="1" applyFill="1" applyBorder="1" applyAlignment="1">
      <alignment horizontal="center"/>
    </xf>
    <xf numFmtId="0" fontId="0" fillId="5" borderId="9" xfId="0" applyFill="1" applyBorder="1"/>
    <xf numFmtId="0" fontId="0" fillId="5" borderId="9" xfId="0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0" fillId="0" borderId="0" xfId="0" applyFill="1"/>
    <xf numFmtId="0" fontId="1" fillId="6" borderId="9" xfId="0" applyFont="1" applyFill="1" applyBorder="1" applyAlignment="1">
      <alignment horizontal="center"/>
    </xf>
    <xf numFmtId="0" fontId="1" fillId="6" borderId="9" xfId="0" applyFont="1" applyFill="1" applyBorder="1"/>
    <xf numFmtId="0" fontId="1" fillId="0" borderId="0" xfId="0" applyFont="1" applyFill="1"/>
    <xf numFmtId="0" fontId="0" fillId="0" borderId="9" xfId="0" applyBorder="1" applyAlignment="1">
      <alignment horizontal="left"/>
    </xf>
    <xf numFmtId="165" fontId="0" fillId="0" borderId="9" xfId="0" applyNumberFormat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1" fillId="5" borderId="9" xfId="0" applyFont="1" applyFill="1" applyBorder="1"/>
    <xf numFmtId="0" fontId="0" fillId="4" borderId="9" xfId="0" applyFont="1" applyFill="1" applyBorder="1"/>
    <xf numFmtId="0" fontId="10" fillId="0" borderId="0" xfId="1" applyFont="1" applyBorder="1" applyAlignment="1">
      <alignment horizontal="left" vertical="center"/>
    </xf>
    <xf numFmtId="0" fontId="2" fillId="0" borderId="0" xfId="2" applyAlignment="1"/>
  </cellXfs>
  <cellStyles count="4">
    <cellStyle name="Hyperlink_BT_Instrumentation_Database-v113" xfId="3"/>
    <cellStyle name="Normal" xfId="0" builtinId="0"/>
    <cellStyle name="Normal 2" xfId="2"/>
    <cellStyle name="Normal_ATL-TE-6200-033-printabl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</xdr:row>
      <xdr:rowOff>76200</xdr:rowOff>
    </xdr:from>
    <xdr:to>
      <xdr:col>3</xdr:col>
      <xdr:colOff>332740</xdr:colOff>
      <xdr:row>4</xdr:row>
      <xdr:rowOff>33528</xdr:rowOff>
    </xdr:to>
    <xdr:pic>
      <xdr:nvPicPr>
        <xdr:cNvPr id="3" name="Picture 2" descr="FREIAlogo-v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0" y="241300"/>
          <a:ext cx="1463040" cy="7193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fs.cern.ch/Users/r/ruber/Documents/CLIC/TBTS/Equipment/Cabling/TBTS-cable-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TS Spare Cables"/>
      <sheetName val="TBTS RF Cables"/>
      <sheetName val="TBTS DC Cables"/>
      <sheetName val="TBTS MP Cables"/>
    </sheetNames>
    <sheetDataSet>
      <sheetData sheetId="0">
        <row r="1">
          <cell r="B1" t="str">
            <v>CERN TS/EL</v>
          </cell>
        </row>
        <row r="2">
          <cell r="B2" t="str">
            <v>DIC</v>
          </cell>
          <cell r="D2" t="str">
            <v>DEMANDE D'INSTALLATION DE CABLES</v>
          </cell>
          <cell r="M2" t="str">
            <v xml:space="preserve">DATE D'EMISSION : </v>
          </cell>
          <cell r="N2">
            <v>39489</v>
          </cell>
          <cell r="O2" t="str">
            <v>VERSION :</v>
          </cell>
          <cell r="P2" t="str">
            <v>Réservé TS-EL</v>
          </cell>
        </row>
        <row r="3">
          <cell r="D3" t="str">
            <v>DEMANDEUR :</v>
          </cell>
          <cell r="E3" t="str">
            <v>Roger Ruber</v>
          </cell>
          <cell r="G3" t="str">
            <v>DESCRIPTION :</v>
          </cell>
          <cell r="H3" t="str">
            <v>CTF3 TBTS</v>
          </cell>
          <cell r="M3" t="str">
            <v xml:space="preserve">FIN DE TRAVAUX : </v>
          </cell>
          <cell r="O3">
            <v>1</v>
          </cell>
          <cell r="P3" t="str">
            <v>RECU LE:</v>
          </cell>
        </row>
        <row r="4">
          <cell r="D4" t="str">
            <v xml:space="preserve">TEL  : </v>
          </cell>
          <cell r="E4">
            <v>79449</v>
          </cell>
          <cell r="G4" t="str">
            <v xml:space="preserve">DIVISION : </v>
          </cell>
          <cell r="H4" t="str">
            <v>AB</v>
          </cell>
          <cell r="M4" t="str">
            <v>CODE BUDGETAIRE :</v>
          </cell>
          <cell r="N4" t="str">
            <v>xxxxx</v>
          </cell>
          <cell r="P4" t="str">
            <v>No. DT:</v>
          </cell>
        </row>
        <row r="5">
          <cell r="D5" t="str">
            <v>PORTABLE :</v>
          </cell>
          <cell r="G5" t="str">
            <v xml:space="preserve">GROUPE : </v>
          </cell>
          <cell r="H5" t="str">
            <v>RF</v>
          </cell>
          <cell r="M5" t="str">
            <v>NOM SIGNATURE AUTORISE :</v>
          </cell>
          <cell r="P5" t="str">
            <v>AFFAIRE :</v>
          </cell>
        </row>
        <row r="6">
          <cell r="B6" t="str">
            <v>COMMENTAIRES :</v>
          </cell>
          <cell r="P6" t="str">
            <v>ACTIVITE :</v>
          </cell>
        </row>
        <row r="10">
          <cell r="C10">
            <v>5</v>
          </cell>
          <cell r="D10">
            <v>4</v>
          </cell>
          <cell r="E10">
            <v>20</v>
          </cell>
          <cell r="F10">
            <v>6</v>
          </cell>
          <cell r="G10">
            <v>12</v>
          </cell>
          <cell r="H10">
            <v>12</v>
          </cell>
          <cell r="I10">
            <v>3</v>
          </cell>
          <cell r="J10">
            <v>4</v>
          </cell>
          <cell r="K10">
            <v>7</v>
          </cell>
          <cell r="L10">
            <v>7</v>
          </cell>
          <cell r="M10">
            <v>6</v>
          </cell>
          <cell r="N10">
            <v>12</v>
          </cell>
          <cell r="O10">
            <v>12</v>
          </cell>
          <cell r="P10">
            <v>3</v>
          </cell>
          <cell r="Q10">
            <v>4</v>
          </cell>
          <cell r="R10">
            <v>7</v>
          </cell>
          <cell r="S10">
            <v>7</v>
          </cell>
        </row>
        <row r="11">
          <cell r="B11" t="str">
            <v>No</v>
          </cell>
          <cell r="C11" t="str">
            <v>TYPE</v>
          </cell>
          <cell r="D11" t="str">
            <v>RE-</v>
          </cell>
          <cell r="E11" t="str">
            <v>FONCTION DU CABLE</v>
          </cell>
          <cell r="H11" t="str">
            <v>ORIGINE</v>
          </cell>
          <cell r="O11" t="str">
            <v>DESTINATION</v>
          </cell>
        </row>
        <row r="12">
          <cell r="C12" t="str">
            <v>CABLE</v>
          </cell>
          <cell r="D12" t="str">
            <v>SEAU</v>
          </cell>
          <cell r="F12" t="str">
            <v>OUVRAG</v>
          </cell>
          <cell r="G12" t="str">
            <v>CONVERTISSEUR</v>
          </cell>
          <cell r="H12" t="str">
            <v>Rack</v>
          </cell>
          <cell r="I12" t="str">
            <v>POSV</v>
          </cell>
          <cell r="J12" t="str">
            <v>POSH</v>
          </cell>
          <cell r="K12" t="str">
            <v>CONNECT</v>
          </cell>
          <cell r="L12" t="str">
            <v>CONVN</v>
          </cell>
          <cell r="M12" t="str">
            <v>OUVRAG</v>
          </cell>
          <cell r="N12" t="str">
            <v>AIMANT</v>
          </cell>
          <cell r="O12" t="str">
            <v>ELEMENT</v>
          </cell>
          <cell r="P12" t="str">
            <v>POSV</v>
          </cell>
          <cell r="Q12" t="str">
            <v>POSH</v>
          </cell>
          <cell r="R12" t="str">
            <v>CONNECT</v>
          </cell>
          <cell r="S12" t="str">
            <v>CONVN</v>
          </cell>
        </row>
        <row r="13">
          <cell r="B13">
            <v>1</v>
          </cell>
          <cell r="C13" t="str">
            <v>CC50</v>
          </cell>
          <cell r="E13" t="str">
            <v>TBTS Spare</v>
          </cell>
          <cell r="F13" t="str">
            <v>CLEX</v>
          </cell>
          <cell r="G13" t="str">
            <v>CA.ACS.0630</v>
          </cell>
          <cell r="H13" t="str">
            <v>Patch Panel</v>
          </cell>
          <cell r="K13" t="str">
            <v>24 BNC-50-3-1C</v>
          </cell>
          <cell r="M13" t="str">
            <v>2010 Gallery</v>
          </cell>
          <cell r="N13" t="str">
            <v>XY041-XG</v>
          </cell>
          <cell r="O13" t="str">
            <v>Front Patch</v>
          </cell>
          <cell r="R13" t="str">
            <v>24 BNC-50-3-1C</v>
          </cell>
        </row>
        <row r="14">
          <cell r="B14">
            <v>2</v>
          </cell>
          <cell r="C14" t="str">
            <v>CC50</v>
          </cell>
          <cell r="E14" t="str">
            <v>TBTS Spare</v>
          </cell>
          <cell r="F14" t="str">
            <v>CLEX</v>
          </cell>
          <cell r="G14" t="str">
            <v>CA.ACS.0630</v>
          </cell>
          <cell r="H14" t="str">
            <v>Patch Panel</v>
          </cell>
          <cell r="K14" t="str">
            <v>24 BNC-50-3-1C</v>
          </cell>
          <cell r="M14" t="str">
            <v>2010 Gallery</v>
          </cell>
          <cell r="N14" t="str">
            <v>XY041-XG</v>
          </cell>
          <cell r="O14" t="str">
            <v>Front Patch</v>
          </cell>
          <cell r="R14" t="str">
            <v>24 BNC-50-3-1C</v>
          </cell>
        </row>
        <row r="15">
          <cell r="B15">
            <v>3</v>
          </cell>
          <cell r="C15" t="str">
            <v>CC50</v>
          </cell>
          <cell r="E15" t="str">
            <v>TBTS Spare</v>
          </cell>
          <cell r="F15" t="str">
            <v>CLEX</v>
          </cell>
          <cell r="G15" t="str">
            <v>CA.ACS.0630</v>
          </cell>
          <cell r="H15" t="str">
            <v>Patch Panel</v>
          </cell>
          <cell r="K15" t="str">
            <v>24 BNC-50-3-1C</v>
          </cell>
          <cell r="M15" t="str">
            <v>2010 Gallery</v>
          </cell>
          <cell r="N15" t="str">
            <v>XY041-XG</v>
          </cell>
          <cell r="O15" t="str">
            <v>Front Patch</v>
          </cell>
          <cell r="R15" t="str">
            <v>24 BNC-50-3-1C</v>
          </cell>
        </row>
        <row r="16">
          <cell r="B16">
            <v>4</v>
          </cell>
          <cell r="C16" t="str">
            <v>CC50</v>
          </cell>
          <cell r="E16" t="str">
            <v>TBTS Spare</v>
          </cell>
          <cell r="F16" t="str">
            <v>CLEX</v>
          </cell>
          <cell r="G16" t="str">
            <v>CA.ACS.0630</v>
          </cell>
          <cell r="H16" t="str">
            <v>Patch Panel</v>
          </cell>
          <cell r="K16" t="str">
            <v>24 BNC-50-3-1C</v>
          </cell>
          <cell r="M16" t="str">
            <v>2010 Gallery</v>
          </cell>
          <cell r="N16" t="str">
            <v>XY041-XG</v>
          </cell>
          <cell r="O16" t="str">
            <v>Front Patch</v>
          </cell>
          <cell r="R16" t="str">
            <v>24 BNC-50-3-1C</v>
          </cell>
        </row>
        <row r="17">
          <cell r="B17">
            <v>5</v>
          </cell>
          <cell r="C17" t="str">
            <v>CC50</v>
          </cell>
          <cell r="E17" t="str">
            <v>TBTS Spare</v>
          </cell>
          <cell r="F17" t="str">
            <v>CLEX</v>
          </cell>
          <cell r="G17" t="str">
            <v>CA.ACS.0630</v>
          </cell>
          <cell r="H17" t="str">
            <v>Patch Panel</v>
          </cell>
          <cell r="K17" t="str">
            <v>24 BNC-50-3-1C</v>
          </cell>
          <cell r="M17" t="str">
            <v>2010 Gallery</v>
          </cell>
          <cell r="N17" t="str">
            <v>XY041-XG</v>
          </cell>
          <cell r="O17" t="str">
            <v>Front Patch</v>
          </cell>
          <cell r="R17" t="str">
            <v>24 BNC-50-3-1C</v>
          </cell>
        </row>
        <row r="18">
          <cell r="B18">
            <v>6</v>
          </cell>
          <cell r="C18" t="str">
            <v>CC50</v>
          </cell>
          <cell r="E18" t="str">
            <v>TBTS Spare</v>
          </cell>
          <cell r="F18" t="str">
            <v>CLEX</v>
          </cell>
          <cell r="G18" t="str">
            <v>CM.PET.0430</v>
          </cell>
          <cell r="H18" t="str">
            <v>Patch Panel</v>
          </cell>
          <cell r="K18" t="str">
            <v>24 BNC-50-3-1C</v>
          </cell>
          <cell r="M18" t="str">
            <v>2010 Gallery</v>
          </cell>
          <cell r="N18" t="str">
            <v>XY041-XG</v>
          </cell>
          <cell r="O18" t="str">
            <v>Front Patch</v>
          </cell>
          <cell r="R18" t="str">
            <v>24 BNC-50-3-1C</v>
          </cell>
        </row>
        <row r="19">
          <cell r="B19">
            <v>7</v>
          </cell>
          <cell r="C19" t="str">
            <v>CC50</v>
          </cell>
          <cell r="E19" t="str">
            <v>TBTS Spare</v>
          </cell>
          <cell r="F19" t="str">
            <v>CLEX</v>
          </cell>
          <cell r="G19" t="str">
            <v>CM.PET.0430</v>
          </cell>
          <cell r="H19" t="str">
            <v>Patch Panel</v>
          </cell>
          <cell r="K19" t="str">
            <v>24 BNC-50-3-1C</v>
          </cell>
          <cell r="M19" t="str">
            <v>2010 Gallery</v>
          </cell>
          <cell r="N19" t="str">
            <v>XY041-XG</v>
          </cell>
          <cell r="O19" t="str">
            <v>Front Patch</v>
          </cell>
          <cell r="R19" t="str">
            <v>24 BNC-50-3-1C</v>
          </cell>
        </row>
        <row r="20">
          <cell r="B20">
            <v>8</v>
          </cell>
          <cell r="C20" t="str">
            <v>CC50</v>
          </cell>
          <cell r="E20" t="str">
            <v>TBTS Spare</v>
          </cell>
          <cell r="F20" t="str">
            <v>CLEX</v>
          </cell>
          <cell r="G20" t="str">
            <v>CM.PET.0430</v>
          </cell>
          <cell r="H20" t="str">
            <v>Patch Panel</v>
          </cell>
          <cell r="K20" t="str">
            <v>24 BNC-50-3-1C</v>
          </cell>
          <cell r="M20" t="str">
            <v>2010 Gallery</v>
          </cell>
          <cell r="N20" t="str">
            <v>XY041-XG</v>
          </cell>
          <cell r="O20" t="str">
            <v>Front Patch</v>
          </cell>
          <cell r="R20" t="str">
            <v>24 BNC-50-3-1C</v>
          </cell>
        </row>
        <row r="21">
          <cell r="B21">
            <v>9</v>
          </cell>
          <cell r="C21" t="str">
            <v>CC50</v>
          </cell>
          <cell r="E21" t="str">
            <v>TBTS Spare</v>
          </cell>
          <cell r="F21" t="str">
            <v>CLEX</v>
          </cell>
          <cell r="G21" t="str">
            <v>CM.PET.0430</v>
          </cell>
          <cell r="H21" t="str">
            <v>Patch Panel</v>
          </cell>
          <cell r="K21" t="str">
            <v>24 BNC-50-3-1C</v>
          </cell>
          <cell r="M21" t="str">
            <v>2010 Gallery</v>
          </cell>
          <cell r="N21" t="str">
            <v>XY041-XG</v>
          </cell>
          <cell r="O21" t="str">
            <v>Front Patch</v>
          </cell>
          <cell r="R21" t="str">
            <v>24 BNC-50-3-1C</v>
          </cell>
        </row>
        <row r="22">
          <cell r="B22">
            <v>10</v>
          </cell>
          <cell r="C22" t="str">
            <v>CC50</v>
          </cell>
          <cell r="E22" t="str">
            <v>TBTS Spare</v>
          </cell>
          <cell r="F22" t="str">
            <v>CLEX</v>
          </cell>
          <cell r="G22" t="str">
            <v>CM.PET.0430</v>
          </cell>
          <cell r="H22" t="str">
            <v>Patch Panel</v>
          </cell>
          <cell r="K22" t="str">
            <v>24 BNC-50-3-1C</v>
          </cell>
          <cell r="M22" t="str">
            <v>2010 Gallery</v>
          </cell>
          <cell r="N22" t="str">
            <v>XY041-XG</v>
          </cell>
          <cell r="O22" t="str">
            <v>Front Patch</v>
          </cell>
          <cell r="R22" t="str">
            <v>24 BNC-50-3-1C</v>
          </cell>
        </row>
        <row r="23">
          <cell r="B23">
            <v>11</v>
          </cell>
          <cell r="C23" t="str">
            <v>CBH50</v>
          </cell>
          <cell r="E23" t="str">
            <v>TBTS Spare</v>
          </cell>
          <cell r="F23" t="str">
            <v>CLEX</v>
          </cell>
          <cell r="G23" t="str">
            <v>CA.ACS.0630</v>
          </cell>
          <cell r="H23" t="str">
            <v>Patch Panel</v>
          </cell>
          <cell r="K23" t="str">
            <v>22 SHV 50-0-6</v>
          </cell>
          <cell r="M23" t="str">
            <v>2010 Gallery</v>
          </cell>
          <cell r="N23" t="str">
            <v>XY041-XG</v>
          </cell>
          <cell r="O23" t="str">
            <v>Front Patch</v>
          </cell>
          <cell r="R23" t="str">
            <v>22 SHV 50-0-6</v>
          </cell>
        </row>
        <row r="24">
          <cell r="B24">
            <v>12</v>
          </cell>
          <cell r="C24" t="str">
            <v>CBH50</v>
          </cell>
          <cell r="E24" t="str">
            <v>TBTS Spare</v>
          </cell>
          <cell r="F24" t="str">
            <v>CLEX</v>
          </cell>
          <cell r="G24" t="str">
            <v>CA.ACS.0630</v>
          </cell>
          <cell r="H24" t="str">
            <v>Patch Panel</v>
          </cell>
          <cell r="K24" t="str">
            <v>22 SHV 50-0-6</v>
          </cell>
          <cell r="M24" t="str">
            <v>2010 Gallery</v>
          </cell>
          <cell r="N24" t="str">
            <v>XY041-XG</v>
          </cell>
          <cell r="O24" t="str">
            <v>Front Patch</v>
          </cell>
          <cell r="R24" t="str">
            <v>22 SHV 50-0-6</v>
          </cell>
        </row>
        <row r="25">
          <cell r="B25">
            <v>13</v>
          </cell>
          <cell r="C25" t="str">
            <v>CBH50</v>
          </cell>
          <cell r="E25" t="str">
            <v>TBTS Spare</v>
          </cell>
          <cell r="F25" t="str">
            <v>CLEX</v>
          </cell>
          <cell r="G25" t="str">
            <v>CA.ACS.0630</v>
          </cell>
          <cell r="H25" t="str">
            <v>Patch Panel</v>
          </cell>
          <cell r="K25" t="str">
            <v>22 SHV 50-0-6</v>
          </cell>
          <cell r="M25" t="str">
            <v>2010 Gallery</v>
          </cell>
          <cell r="N25" t="str">
            <v>XY041-XG</v>
          </cell>
          <cell r="O25" t="str">
            <v>Front Patch</v>
          </cell>
          <cell r="R25" t="str">
            <v>22 SHV 50-0-6</v>
          </cell>
        </row>
        <row r="26">
          <cell r="B26">
            <v>14</v>
          </cell>
          <cell r="C26" t="str">
            <v>CBH50</v>
          </cell>
          <cell r="E26" t="str">
            <v>TBTS Spare</v>
          </cell>
          <cell r="F26" t="str">
            <v>CLEX</v>
          </cell>
          <cell r="G26" t="str">
            <v>CA.ACS.0630</v>
          </cell>
          <cell r="H26" t="str">
            <v>Patch Panel</v>
          </cell>
          <cell r="K26" t="str">
            <v>22 SHV 50-0-6</v>
          </cell>
          <cell r="M26" t="str">
            <v>2010 Gallery</v>
          </cell>
          <cell r="N26" t="str">
            <v>XY041-XG</v>
          </cell>
          <cell r="O26" t="str">
            <v>Front Patch</v>
          </cell>
          <cell r="R26" t="str">
            <v>22 SHV 50-0-6</v>
          </cell>
        </row>
        <row r="27">
          <cell r="B27">
            <v>15</v>
          </cell>
          <cell r="C27" t="str">
            <v>CBH50</v>
          </cell>
          <cell r="E27" t="str">
            <v>TBTS Spare</v>
          </cell>
          <cell r="F27" t="str">
            <v>CLEX</v>
          </cell>
          <cell r="G27" t="str">
            <v>CA.ACS.0630</v>
          </cell>
          <cell r="H27" t="str">
            <v>Patch Panel</v>
          </cell>
          <cell r="K27" t="str">
            <v>22 SHV 50-0-6</v>
          </cell>
          <cell r="M27" t="str">
            <v>2010 Gallery</v>
          </cell>
          <cell r="N27" t="str">
            <v>XY041-XG</v>
          </cell>
          <cell r="O27" t="str">
            <v>Front Patch</v>
          </cell>
          <cell r="R27" t="str">
            <v>22 SHV 50-0-6</v>
          </cell>
        </row>
        <row r="28">
          <cell r="B28">
            <v>16</v>
          </cell>
          <cell r="C28" t="str">
            <v>CBH50</v>
          </cell>
          <cell r="E28" t="str">
            <v>TBTS Spare</v>
          </cell>
          <cell r="F28" t="str">
            <v>CLEX</v>
          </cell>
          <cell r="G28" t="str">
            <v>CM.PET.0430</v>
          </cell>
          <cell r="H28" t="str">
            <v>Patch Panel</v>
          </cell>
          <cell r="K28" t="str">
            <v>22 SHV 50-0-6</v>
          </cell>
          <cell r="M28" t="str">
            <v>2010 Gallery</v>
          </cell>
          <cell r="N28" t="str">
            <v>XY041-XG</v>
          </cell>
          <cell r="O28" t="str">
            <v>Front Patch</v>
          </cell>
          <cell r="R28" t="str">
            <v>22 SHV 50-0-6</v>
          </cell>
        </row>
        <row r="29">
          <cell r="B29">
            <v>17</v>
          </cell>
          <cell r="C29" t="str">
            <v>CBH50</v>
          </cell>
          <cell r="E29" t="str">
            <v>TBTS Spare</v>
          </cell>
          <cell r="F29" t="str">
            <v>CLEX</v>
          </cell>
          <cell r="G29" t="str">
            <v>CM.PET.0430</v>
          </cell>
          <cell r="H29" t="str">
            <v>Patch Panel</v>
          </cell>
          <cell r="K29" t="str">
            <v>22 SHV 50-0-6</v>
          </cell>
          <cell r="M29" t="str">
            <v>2010 Gallery</v>
          </cell>
          <cell r="N29" t="str">
            <v>XY041-XG</v>
          </cell>
          <cell r="O29" t="str">
            <v>Front Patch</v>
          </cell>
          <cell r="R29" t="str">
            <v>22 SHV 50-0-6</v>
          </cell>
        </row>
        <row r="30">
          <cell r="B30">
            <v>18</v>
          </cell>
          <cell r="C30" t="str">
            <v>CBH50</v>
          </cell>
          <cell r="E30" t="str">
            <v>TBTS Spare</v>
          </cell>
          <cell r="F30" t="str">
            <v>CLEX</v>
          </cell>
          <cell r="G30" t="str">
            <v>CM.PET.0430</v>
          </cell>
          <cell r="H30" t="str">
            <v>Patch Panel</v>
          </cell>
          <cell r="K30" t="str">
            <v>22 SHV 50-0-6</v>
          </cell>
          <cell r="M30" t="str">
            <v>2010 Gallery</v>
          </cell>
          <cell r="N30" t="str">
            <v>XY041-XG</v>
          </cell>
          <cell r="O30" t="str">
            <v>Front Patch</v>
          </cell>
          <cell r="R30" t="str">
            <v>22 SHV 50-0-6</v>
          </cell>
        </row>
        <row r="31">
          <cell r="B31">
            <v>19</v>
          </cell>
          <cell r="C31" t="str">
            <v>CBH50</v>
          </cell>
          <cell r="E31" t="str">
            <v>TBTS Spare</v>
          </cell>
          <cell r="F31" t="str">
            <v>CLEX</v>
          </cell>
          <cell r="G31" t="str">
            <v>CM.PET.0430</v>
          </cell>
          <cell r="H31" t="str">
            <v>Patch Panel</v>
          </cell>
          <cell r="K31" t="str">
            <v>22 SHV 50-0-6</v>
          </cell>
          <cell r="M31" t="str">
            <v>2010 Gallery</v>
          </cell>
          <cell r="N31" t="str">
            <v>XY041-XG</v>
          </cell>
          <cell r="O31" t="str">
            <v>Front Patch</v>
          </cell>
          <cell r="R31" t="str">
            <v>22 SHV 50-0-6</v>
          </cell>
        </row>
        <row r="32">
          <cell r="B32">
            <v>20</v>
          </cell>
          <cell r="C32" t="str">
            <v>CBH50</v>
          </cell>
          <cell r="E32" t="str">
            <v>TBTS Spare</v>
          </cell>
          <cell r="F32" t="str">
            <v>CLEX</v>
          </cell>
          <cell r="G32" t="str">
            <v>CM.PET.0430</v>
          </cell>
          <cell r="H32" t="str">
            <v>Patch Panel</v>
          </cell>
          <cell r="K32" t="str">
            <v>22 SHV 50-0-6</v>
          </cell>
          <cell r="M32" t="str">
            <v>2010 Gallery</v>
          </cell>
          <cell r="N32" t="str">
            <v>XY041-XG</v>
          </cell>
          <cell r="O32" t="str">
            <v>Front Patch</v>
          </cell>
          <cell r="R32" t="str">
            <v>22 SHV 50-0-6</v>
          </cell>
        </row>
        <row r="33">
          <cell r="B33">
            <v>21</v>
          </cell>
          <cell r="C33" t="str">
            <v>MCA26</v>
          </cell>
          <cell r="E33" t="str">
            <v>TBTS Spare</v>
          </cell>
          <cell r="F33" t="str">
            <v>CLEX</v>
          </cell>
          <cell r="G33" t="str">
            <v>CA.ACS.0630</v>
          </cell>
          <cell r="H33" t="str">
            <v>Patch Panel</v>
          </cell>
          <cell r="K33" t="str">
            <v>UTO 0-20-28S-21T</v>
          </cell>
          <cell r="M33" t="str">
            <v>2010 Gallery</v>
          </cell>
          <cell r="N33" t="str">
            <v>XY041-XG</v>
          </cell>
          <cell r="O33" t="str">
            <v>Front Patch</v>
          </cell>
          <cell r="R33" t="str">
            <v>UTO 0-20-28S-21T</v>
          </cell>
        </row>
        <row r="34">
          <cell r="B34">
            <v>22</v>
          </cell>
          <cell r="C34" t="str">
            <v>MCA26</v>
          </cell>
          <cell r="E34" t="str">
            <v>TBTS Spare</v>
          </cell>
          <cell r="F34" t="str">
            <v>CLEX</v>
          </cell>
          <cell r="G34" t="str">
            <v>CM.PET.0430</v>
          </cell>
          <cell r="H34" t="str">
            <v>Patch Panel</v>
          </cell>
          <cell r="K34" t="str">
            <v>UTO 0-20-28S-21T</v>
          </cell>
          <cell r="M34" t="str">
            <v>2010 Gallery</v>
          </cell>
          <cell r="N34" t="str">
            <v>XY041-XG</v>
          </cell>
          <cell r="O34" t="str">
            <v>Front Patch</v>
          </cell>
          <cell r="R34" t="str">
            <v>UTO 0-20-28S-21T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zoomScale="75" zoomScaleNormal="75" zoomScaleSheetLayoutView="80" workbookViewId="0">
      <selection activeCell="K9" sqref="K9"/>
    </sheetView>
  </sheetViews>
  <sheetFormatPr defaultRowHeight="12.75" x14ac:dyDescent="0.2"/>
  <cols>
    <col min="1" max="9" width="6.28515625" style="5" customWidth="1"/>
    <col min="10" max="10" width="5.7109375" style="5" customWidth="1"/>
    <col min="11" max="11" width="12.85546875" style="5" customWidth="1"/>
    <col min="12" max="12" width="7.7109375" style="5" customWidth="1"/>
    <col min="13" max="13" width="4.7109375" style="5" customWidth="1"/>
    <col min="14" max="14" width="6.28515625" style="5" customWidth="1"/>
    <col min="15" max="256" width="9.140625" style="5"/>
    <col min="257" max="265" width="6.28515625" style="5" customWidth="1"/>
    <col min="266" max="266" width="5.7109375" style="5" customWidth="1"/>
    <col min="267" max="267" width="12.85546875" style="5" customWidth="1"/>
    <col min="268" max="268" width="7.7109375" style="5" customWidth="1"/>
    <col min="269" max="269" width="4.7109375" style="5" customWidth="1"/>
    <col min="270" max="270" width="6.28515625" style="5" customWidth="1"/>
    <col min="271" max="512" width="9.140625" style="5"/>
    <col min="513" max="521" width="6.28515625" style="5" customWidth="1"/>
    <col min="522" max="522" width="5.7109375" style="5" customWidth="1"/>
    <col min="523" max="523" width="12.85546875" style="5" customWidth="1"/>
    <col min="524" max="524" width="7.7109375" style="5" customWidth="1"/>
    <col min="525" max="525" width="4.7109375" style="5" customWidth="1"/>
    <col min="526" max="526" width="6.28515625" style="5" customWidth="1"/>
    <col min="527" max="768" width="9.140625" style="5"/>
    <col min="769" max="777" width="6.28515625" style="5" customWidth="1"/>
    <col min="778" max="778" width="5.7109375" style="5" customWidth="1"/>
    <col min="779" max="779" width="12.85546875" style="5" customWidth="1"/>
    <col min="780" max="780" width="7.7109375" style="5" customWidth="1"/>
    <col min="781" max="781" width="4.7109375" style="5" customWidth="1"/>
    <col min="782" max="782" width="6.28515625" style="5" customWidth="1"/>
    <col min="783" max="1024" width="9.140625" style="5"/>
    <col min="1025" max="1033" width="6.28515625" style="5" customWidth="1"/>
    <col min="1034" max="1034" width="5.7109375" style="5" customWidth="1"/>
    <col min="1035" max="1035" width="12.85546875" style="5" customWidth="1"/>
    <col min="1036" max="1036" width="7.7109375" style="5" customWidth="1"/>
    <col min="1037" max="1037" width="4.7109375" style="5" customWidth="1"/>
    <col min="1038" max="1038" width="6.28515625" style="5" customWidth="1"/>
    <col min="1039" max="1280" width="9.140625" style="5"/>
    <col min="1281" max="1289" width="6.28515625" style="5" customWidth="1"/>
    <col min="1290" max="1290" width="5.7109375" style="5" customWidth="1"/>
    <col min="1291" max="1291" width="12.85546875" style="5" customWidth="1"/>
    <col min="1292" max="1292" width="7.7109375" style="5" customWidth="1"/>
    <col min="1293" max="1293" width="4.7109375" style="5" customWidth="1"/>
    <col min="1294" max="1294" width="6.28515625" style="5" customWidth="1"/>
    <col min="1295" max="1536" width="9.140625" style="5"/>
    <col min="1537" max="1545" width="6.28515625" style="5" customWidth="1"/>
    <col min="1546" max="1546" width="5.7109375" style="5" customWidth="1"/>
    <col min="1547" max="1547" width="12.85546875" style="5" customWidth="1"/>
    <col min="1548" max="1548" width="7.7109375" style="5" customWidth="1"/>
    <col min="1549" max="1549" width="4.7109375" style="5" customWidth="1"/>
    <col min="1550" max="1550" width="6.28515625" style="5" customWidth="1"/>
    <col min="1551" max="1792" width="9.140625" style="5"/>
    <col min="1793" max="1801" width="6.28515625" style="5" customWidth="1"/>
    <col min="1802" max="1802" width="5.7109375" style="5" customWidth="1"/>
    <col min="1803" max="1803" width="12.85546875" style="5" customWidth="1"/>
    <col min="1804" max="1804" width="7.7109375" style="5" customWidth="1"/>
    <col min="1805" max="1805" width="4.7109375" style="5" customWidth="1"/>
    <col min="1806" max="1806" width="6.28515625" style="5" customWidth="1"/>
    <col min="1807" max="2048" width="9.140625" style="5"/>
    <col min="2049" max="2057" width="6.28515625" style="5" customWidth="1"/>
    <col min="2058" max="2058" width="5.7109375" style="5" customWidth="1"/>
    <col min="2059" max="2059" width="12.85546875" style="5" customWidth="1"/>
    <col min="2060" max="2060" width="7.7109375" style="5" customWidth="1"/>
    <col min="2061" max="2061" width="4.7109375" style="5" customWidth="1"/>
    <col min="2062" max="2062" width="6.28515625" style="5" customWidth="1"/>
    <col min="2063" max="2304" width="9.140625" style="5"/>
    <col min="2305" max="2313" width="6.28515625" style="5" customWidth="1"/>
    <col min="2314" max="2314" width="5.7109375" style="5" customWidth="1"/>
    <col min="2315" max="2315" width="12.85546875" style="5" customWidth="1"/>
    <col min="2316" max="2316" width="7.7109375" style="5" customWidth="1"/>
    <col min="2317" max="2317" width="4.7109375" style="5" customWidth="1"/>
    <col min="2318" max="2318" width="6.28515625" style="5" customWidth="1"/>
    <col min="2319" max="2560" width="9.140625" style="5"/>
    <col min="2561" max="2569" width="6.28515625" style="5" customWidth="1"/>
    <col min="2570" max="2570" width="5.7109375" style="5" customWidth="1"/>
    <col min="2571" max="2571" width="12.85546875" style="5" customWidth="1"/>
    <col min="2572" max="2572" width="7.7109375" style="5" customWidth="1"/>
    <col min="2573" max="2573" width="4.7109375" style="5" customWidth="1"/>
    <col min="2574" max="2574" width="6.28515625" style="5" customWidth="1"/>
    <col min="2575" max="2816" width="9.140625" style="5"/>
    <col min="2817" max="2825" width="6.28515625" style="5" customWidth="1"/>
    <col min="2826" max="2826" width="5.7109375" style="5" customWidth="1"/>
    <col min="2827" max="2827" width="12.85546875" style="5" customWidth="1"/>
    <col min="2828" max="2828" width="7.7109375" style="5" customWidth="1"/>
    <col min="2829" max="2829" width="4.7109375" style="5" customWidth="1"/>
    <col min="2830" max="2830" width="6.28515625" style="5" customWidth="1"/>
    <col min="2831" max="3072" width="9.140625" style="5"/>
    <col min="3073" max="3081" width="6.28515625" style="5" customWidth="1"/>
    <col min="3082" max="3082" width="5.7109375" style="5" customWidth="1"/>
    <col min="3083" max="3083" width="12.85546875" style="5" customWidth="1"/>
    <col min="3084" max="3084" width="7.7109375" style="5" customWidth="1"/>
    <col min="3085" max="3085" width="4.7109375" style="5" customWidth="1"/>
    <col min="3086" max="3086" width="6.28515625" style="5" customWidth="1"/>
    <col min="3087" max="3328" width="9.140625" style="5"/>
    <col min="3329" max="3337" width="6.28515625" style="5" customWidth="1"/>
    <col min="3338" max="3338" width="5.7109375" style="5" customWidth="1"/>
    <col min="3339" max="3339" width="12.85546875" style="5" customWidth="1"/>
    <col min="3340" max="3340" width="7.7109375" style="5" customWidth="1"/>
    <col min="3341" max="3341" width="4.7109375" style="5" customWidth="1"/>
    <col min="3342" max="3342" width="6.28515625" style="5" customWidth="1"/>
    <col min="3343" max="3584" width="9.140625" style="5"/>
    <col min="3585" max="3593" width="6.28515625" style="5" customWidth="1"/>
    <col min="3594" max="3594" width="5.7109375" style="5" customWidth="1"/>
    <col min="3595" max="3595" width="12.85546875" style="5" customWidth="1"/>
    <col min="3596" max="3596" width="7.7109375" style="5" customWidth="1"/>
    <col min="3597" max="3597" width="4.7109375" style="5" customWidth="1"/>
    <col min="3598" max="3598" width="6.28515625" style="5" customWidth="1"/>
    <col min="3599" max="3840" width="9.140625" style="5"/>
    <col min="3841" max="3849" width="6.28515625" style="5" customWidth="1"/>
    <col min="3850" max="3850" width="5.7109375" style="5" customWidth="1"/>
    <col min="3851" max="3851" width="12.85546875" style="5" customWidth="1"/>
    <col min="3852" max="3852" width="7.7109375" style="5" customWidth="1"/>
    <col min="3853" max="3853" width="4.7109375" style="5" customWidth="1"/>
    <col min="3854" max="3854" width="6.28515625" style="5" customWidth="1"/>
    <col min="3855" max="4096" width="9.140625" style="5"/>
    <col min="4097" max="4105" width="6.28515625" style="5" customWidth="1"/>
    <col min="4106" max="4106" width="5.7109375" style="5" customWidth="1"/>
    <col min="4107" max="4107" width="12.85546875" style="5" customWidth="1"/>
    <col min="4108" max="4108" width="7.7109375" style="5" customWidth="1"/>
    <col min="4109" max="4109" width="4.7109375" style="5" customWidth="1"/>
    <col min="4110" max="4110" width="6.28515625" style="5" customWidth="1"/>
    <col min="4111" max="4352" width="9.140625" style="5"/>
    <col min="4353" max="4361" width="6.28515625" style="5" customWidth="1"/>
    <col min="4362" max="4362" width="5.7109375" style="5" customWidth="1"/>
    <col min="4363" max="4363" width="12.85546875" style="5" customWidth="1"/>
    <col min="4364" max="4364" width="7.7109375" style="5" customWidth="1"/>
    <col min="4365" max="4365" width="4.7109375" style="5" customWidth="1"/>
    <col min="4366" max="4366" width="6.28515625" style="5" customWidth="1"/>
    <col min="4367" max="4608" width="9.140625" style="5"/>
    <col min="4609" max="4617" width="6.28515625" style="5" customWidth="1"/>
    <col min="4618" max="4618" width="5.7109375" style="5" customWidth="1"/>
    <col min="4619" max="4619" width="12.85546875" style="5" customWidth="1"/>
    <col min="4620" max="4620" width="7.7109375" style="5" customWidth="1"/>
    <col min="4621" max="4621" width="4.7109375" style="5" customWidth="1"/>
    <col min="4622" max="4622" width="6.28515625" style="5" customWidth="1"/>
    <col min="4623" max="4864" width="9.140625" style="5"/>
    <col min="4865" max="4873" width="6.28515625" style="5" customWidth="1"/>
    <col min="4874" max="4874" width="5.7109375" style="5" customWidth="1"/>
    <col min="4875" max="4875" width="12.85546875" style="5" customWidth="1"/>
    <col min="4876" max="4876" width="7.7109375" style="5" customWidth="1"/>
    <col min="4877" max="4877" width="4.7109375" style="5" customWidth="1"/>
    <col min="4878" max="4878" width="6.28515625" style="5" customWidth="1"/>
    <col min="4879" max="5120" width="9.140625" style="5"/>
    <col min="5121" max="5129" width="6.28515625" style="5" customWidth="1"/>
    <col min="5130" max="5130" width="5.7109375" style="5" customWidth="1"/>
    <col min="5131" max="5131" width="12.85546875" style="5" customWidth="1"/>
    <col min="5132" max="5132" width="7.7109375" style="5" customWidth="1"/>
    <col min="5133" max="5133" width="4.7109375" style="5" customWidth="1"/>
    <col min="5134" max="5134" width="6.28515625" style="5" customWidth="1"/>
    <col min="5135" max="5376" width="9.140625" style="5"/>
    <col min="5377" max="5385" width="6.28515625" style="5" customWidth="1"/>
    <col min="5386" max="5386" width="5.7109375" style="5" customWidth="1"/>
    <col min="5387" max="5387" width="12.85546875" style="5" customWidth="1"/>
    <col min="5388" max="5388" width="7.7109375" style="5" customWidth="1"/>
    <col min="5389" max="5389" width="4.7109375" style="5" customWidth="1"/>
    <col min="5390" max="5390" width="6.28515625" style="5" customWidth="1"/>
    <col min="5391" max="5632" width="9.140625" style="5"/>
    <col min="5633" max="5641" width="6.28515625" style="5" customWidth="1"/>
    <col min="5642" max="5642" width="5.7109375" style="5" customWidth="1"/>
    <col min="5643" max="5643" width="12.85546875" style="5" customWidth="1"/>
    <col min="5644" max="5644" width="7.7109375" style="5" customWidth="1"/>
    <col min="5645" max="5645" width="4.7109375" style="5" customWidth="1"/>
    <col min="5646" max="5646" width="6.28515625" style="5" customWidth="1"/>
    <col min="5647" max="5888" width="9.140625" style="5"/>
    <col min="5889" max="5897" width="6.28515625" style="5" customWidth="1"/>
    <col min="5898" max="5898" width="5.7109375" style="5" customWidth="1"/>
    <col min="5899" max="5899" width="12.85546875" style="5" customWidth="1"/>
    <col min="5900" max="5900" width="7.7109375" style="5" customWidth="1"/>
    <col min="5901" max="5901" width="4.7109375" style="5" customWidth="1"/>
    <col min="5902" max="5902" width="6.28515625" style="5" customWidth="1"/>
    <col min="5903" max="6144" width="9.140625" style="5"/>
    <col min="6145" max="6153" width="6.28515625" style="5" customWidth="1"/>
    <col min="6154" max="6154" width="5.7109375" style="5" customWidth="1"/>
    <col min="6155" max="6155" width="12.85546875" style="5" customWidth="1"/>
    <col min="6156" max="6156" width="7.7109375" style="5" customWidth="1"/>
    <col min="6157" max="6157" width="4.7109375" style="5" customWidth="1"/>
    <col min="6158" max="6158" width="6.28515625" style="5" customWidth="1"/>
    <col min="6159" max="6400" width="9.140625" style="5"/>
    <col min="6401" max="6409" width="6.28515625" style="5" customWidth="1"/>
    <col min="6410" max="6410" width="5.7109375" style="5" customWidth="1"/>
    <col min="6411" max="6411" width="12.85546875" style="5" customWidth="1"/>
    <col min="6412" max="6412" width="7.7109375" style="5" customWidth="1"/>
    <col min="6413" max="6413" width="4.7109375" style="5" customWidth="1"/>
    <col min="6414" max="6414" width="6.28515625" style="5" customWidth="1"/>
    <col min="6415" max="6656" width="9.140625" style="5"/>
    <col min="6657" max="6665" width="6.28515625" style="5" customWidth="1"/>
    <col min="6666" max="6666" width="5.7109375" style="5" customWidth="1"/>
    <col min="6667" max="6667" width="12.85546875" style="5" customWidth="1"/>
    <col min="6668" max="6668" width="7.7109375" style="5" customWidth="1"/>
    <col min="6669" max="6669" width="4.7109375" style="5" customWidth="1"/>
    <col min="6670" max="6670" width="6.28515625" style="5" customWidth="1"/>
    <col min="6671" max="6912" width="9.140625" style="5"/>
    <col min="6913" max="6921" width="6.28515625" style="5" customWidth="1"/>
    <col min="6922" max="6922" width="5.7109375" style="5" customWidth="1"/>
    <col min="6923" max="6923" width="12.85546875" style="5" customWidth="1"/>
    <col min="6924" max="6924" width="7.7109375" style="5" customWidth="1"/>
    <col min="6925" max="6925" width="4.7109375" style="5" customWidth="1"/>
    <col min="6926" max="6926" width="6.28515625" style="5" customWidth="1"/>
    <col min="6927" max="7168" width="9.140625" style="5"/>
    <col min="7169" max="7177" width="6.28515625" style="5" customWidth="1"/>
    <col min="7178" max="7178" width="5.7109375" style="5" customWidth="1"/>
    <col min="7179" max="7179" width="12.85546875" style="5" customWidth="1"/>
    <col min="7180" max="7180" width="7.7109375" style="5" customWidth="1"/>
    <col min="7181" max="7181" width="4.7109375" style="5" customWidth="1"/>
    <col min="7182" max="7182" width="6.28515625" style="5" customWidth="1"/>
    <col min="7183" max="7424" width="9.140625" style="5"/>
    <col min="7425" max="7433" width="6.28515625" style="5" customWidth="1"/>
    <col min="7434" max="7434" width="5.7109375" style="5" customWidth="1"/>
    <col min="7435" max="7435" width="12.85546875" style="5" customWidth="1"/>
    <col min="7436" max="7436" width="7.7109375" style="5" customWidth="1"/>
    <col min="7437" max="7437" width="4.7109375" style="5" customWidth="1"/>
    <col min="7438" max="7438" width="6.28515625" style="5" customWidth="1"/>
    <col min="7439" max="7680" width="9.140625" style="5"/>
    <col min="7681" max="7689" width="6.28515625" style="5" customWidth="1"/>
    <col min="7690" max="7690" width="5.7109375" style="5" customWidth="1"/>
    <col min="7691" max="7691" width="12.85546875" style="5" customWidth="1"/>
    <col min="7692" max="7692" width="7.7109375" style="5" customWidth="1"/>
    <col min="7693" max="7693" width="4.7109375" style="5" customWidth="1"/>
    <col min="7694" max="7694" width="6.28515625" style="5" customWidth="1"/>
    <col min="7695" max="7936" width="9.140625" style="5"/>
    <col min="7937" max="7945" width="6.28515625" style="5" customWidth="1"/>
    <col min="7946" max="7946" width="5.7109375" style="5" customWidth="1"/>
    <col min="7947" max="7947" width="12.85546875" style="5" customWidth="1"/>
    <col min="7948" max="7948" width="7.7109375" style="5" customWidth="1"/>
    <col min="7949" max="7949" width="4.7109375" style="5" customWidth="1"/>
    <col min="7950" max="7950" width="6.28515625" style="5" customWidth="1"/>
    <col min="7951" max="8192" width="9.140625" style="5"/>
    <col min="8193" max="8201" width="6.28515625" style="5" customWidth="1"/>
    <col min="8202" max="8202" width="5.7109375" style="5" customWidth="1"/>
    <col min="8203" max="8203" width="12.85546875" style="5" customWidth="1"/>
    <col min="8204" max="8204" width="7.7109375" style="5" customWidth="1"/>
    <col min="8205" max="8205" width="4.7109375" style="5" customWidth="1"/>
    <col min="8206" max="8206" width="6.28515625" style="5" customWidth="1"/>
    <col min="8207" max="8448" width="9.140625" style="5"/>
    <col min="8449" max="8457" width="6.28515625" style="5" customWidth="1"/>
    <col min="8458" max="8458" width="5.7109375" style="5" customWidth="1"/>
    <col min="8459" max="8459" width="12.85546875" style="5" customWidth="1"/>
    <col min="8460" max="8460" width="7.7109375" style="5" customWidth="1"/>
    <col min="8461" max="8461" width="4.7109375" style="5" customWidth="1"/>
    <col min="8462" max="8462" width="6.28515625" style="5" customWidth="1"/>
    <col min="8463" max="8704" width="9.140625" style="5"/>
    <col min="8705" max="8713" width="6.28515625" style="5" customWidth="1"/>
    <col min="8714" max="8714" width="5.7109375" style="5" customWidth="1"/>
    <col min="8715" max="8715" width="12.85546875" style="5" customWidth="1"/>
    <col min="8716" max="8716" width="7.7109375" style="5" customWidth="1"/>
    <col min="8717" max="8717" width="4.7109375" style="5" customWidth="1"/>
    <col min="8718" max="8718" width="6.28515625" style="5" customWidth="1"/>
    <col min="8719" max="8960" width="9.140625" style="5"/>
    <col min="8961" max="8969" width="6.28515625" style="5" customWidth="1"/>
    <col min="8970" max="8970" width="5.7109375" style="5" customWidth="1"/>
    <col min="8971" max="8971" width="12.85546875" style="5" customWidth="1"/>
    <col min="8972" max="8972" width="7.7109375" style="5" customWidth="1"/>
    <col min="8973" max="8973" width="4.7109375" style="5" customWidth="1"/>
    <col min="8974" max="8974" width="6.28515625" style="5" customWidth="1"/>
    <col min="8975" max="9216" width="9.140625" style="5"/>
    <col min="9217" max="9225" width="6.28515625" style="5" customWidth="1"/>
    <col min="9226" max="9226" width="5.7109375" style="5" customWidth="1"/>
    <col min="9227" max="9227" width="12.85546875" style="5" customWidth="1"/>
    <col min="9228" max="9228" width="7.7109375" style="5" customWidth="1"/>
    <col min="9229" max="9229" width="4.7109375" style="5" customWidth="1"/>
    <col min="9230" max="9230" width="6.28515625" style="5" customWidth="1"/>
    <col min="9231" max="9472" width="9.140625" style="5"/>
    <col min="9473" max="9481" width="6.28515625" style="5" customWidth="1"/>
    <col min="9482" max="9482" width="5.7109375" style="5" customWidth="1"/>
    <col min="9483" max="9483" width="12.85546875" style="5" customWidth="1"/>
    <col min="9484" max="9484" width="7.7109375" style="5" customWidth="1"/>
    <col min="9485" max="9485" width="4.7109375" style="5" customWidth="1"/>
    <col min="9486" max="9486" width="6.28515625" style="5" customWidth="1"/>
    <col min="9487" max="9728" width="9.140625" style="5"/>
    <col min="9729" max="9737" width="6.28515625" style="5" customWidth="1"/>
    <col min="9738" max="9738" width="5.7109375" style="5" customWidth="1"/>
    <col min="9739" max="9739" width="12.85546875" style="5" customWidth="1"/>
    <col min="9740" max="9740" width="7.7109375" style="5" customWidth="1"/>
    <col min="9741" max="9741" width="4.7109375" style="5" customWidth="1"/>
    <col min="9742" max="9742" width="6.28515625" style="5" customWidth="1"/>
    <col min="9743" max="9984" width="9.140625" style="5"/>
    <col min="9985" max="9993" width="6.28515625" style="5" customWidth="1"/>
    <col min="9994" max="9994" width="5.7109375" style="5" customWidth="1"/>
    <col min="9995" max="9995" width="12.85546875" style="5" customWidth="1"/>
    <col min="9996" max="9996" width="7.7109375" style="5" customWidth="1"/>
    <col min="9997" max="9997" width="4.7109375" style="5" customWidth="1"/>
    <col min="9998" max="9998" width="6.28515625" style="5" customWidth="1"/>
    <col min="9999" max="10240" width="9.140625" style="5"/>
    <col min="10241" max="10249" width="6.28515625" style="5" customWidth="1"/>
    <col min="10250" max="10250" width="5.7109375" style="5" customWidth="1"/>
    <col min="10251" max="10251" width="12.85546875" style="5" customWidth="1"/>
    <col min="10252" max="10252" width="7.7109375" style="5" customWidth="1"/>
    <col min="10253" max="10253" width="4.7109375" style="5" customWidth="1"/>
    <col min="10254" max="10254" width="6.28515625" style="5" customWidth="1"/>
    <col min="10255" max="10496" width="9.140625" style="5"/>
    <col min="10497" max="10505" width="6.28515625" style="5" customWidth="1"/>
    <col min="10506" max="10506" width="5.7109375" style="5" customWidth="1"/>
    <col min="10507" max="10507" width="12.85546875" style="5" customWidth="1"/>
    <col min="10508" max="10508" width="7.7109375" style="5" customWidth="1"/>
    <col min="10509" max="10509" width="4.7109375" style="5" customWidth="1"/>
    <col min="10510" max="10510" width="6.28515625" style="5" customWidth="1"/>
    <col min="10511" max="10752" width="9.140625" style="5"/>
    <col min="10753" max="10761" width="6.28515625" style="5" customWidth="1"/>
    <col min="10762" max="10762" width="5.7109375" style="5" customWidth="1"/>
    <col min="10763" max="10763" width="12.85546875" style="5" customWidth="1"/>
    <col min="10764" max="10764" width="7.7109375" style="5" customWidth="1"/>
    <col min="10765" max="10765" width="4.7109375" style="5" customWidth="1"/>
    <col min="10766" max="10766" width="6.28515625" style="5" customWidth="1"/>
    <col min="10767" max="11008" width="9.140625" style="5"/>
    <col min="11009" max="11017" width="6.28515625" style="5" customWidth="1"/>
    <col min="11018" max="11018" width="5.7109375" style="5" customWidth="1"/>
    <col min="11019" max="11019" width="12.85546875" style="5" customWidth="1"/>
    <col min="11020" max="11020" width="7.7109375" style="5" customWidth="1"/>
    <col min="11021" max="11021" width="4.7109375" style="5" customWidth="1"/>
    <col min="11022" max="11022" width="6.28515625" style="5" customWidth="1"/>
    <col min="11023" max="11264" width="9.140625" style="5"/>
    <col min="11265" max="11273" width="6.28515625" style="5" customWidth="1"/>
    <col min="11274" max="11274" width="5.7109375" style="5" customWidth="1"/>
    <col min="11275" max="11275" width="12.85546875" style="5" customWidth="1"/>
    <col min="11276" max="11276" width="7.7109375" style="5" customWidth="1"/>
    <col min="11277" max="11277" width="4.7109375" style="5" customWidth="1"/>
    <col min="11278" max="11278" width="6.28515625" style="5" customWidth="1"/>
    <col min="11279" max="11520" width="9.140625" style="5"/>
    <col min="11521" max="11529" width="6.28515625" style="5" customWidth="1"/>
    <col min="11530" max="11530" width="5.7109375" style="5" customWidth="1"/>
    <col min="11531" max="11531" width="12.85546875" style="5" customWidth="1"/>
    <col min="11532" max="11532" width="7.7109375" style="5" customWidth="1"/>
    <col min="11533" max="11533" width="4.7109375" style="5" customWidth="1"/>
    <col min="11534" max="11534" width="6.28515625" style="5" customWidth="1"/>
    <col min="11535" max="11776" width="9.140625" style="5"/>
    <col min="11777" max="11785" width="6.28515625" style="5" customWidth="1"/>
    <col min="11786" max="11786" width="5.7109375" style="5" customWidth="1"/>
    <col min="11787" max="11787" width="12.85546875" style="5" customWidth="1"/>
    <col min="11788" max="11788" width="7.7109375" style="5" customWidth="1"/>
    <col min="11789" max="11789" width="4.7109375" style="5" customWidth="1"/>
    <col min="11790" max="11790" width="6.28515625" style="5" customWidth="1"/>
    <col min="11791" max="12032" width="9.140625" style="5"/>
    <col min="12033" max="12041" width="6.28515625" style="5" customWidth="1"/>
    <col min="12042" max="12042" width="5.7109375" style="5" customWidth="1"/>
    <col min="12043" max="12043" width="12.85546875" style="5" customWidth="1"/>
    <col min="12044" max="12044" width="7.7109375" style="5" customWidth="1"/>
    <col min="12045" max="12045" width="4.7109375" style="5" customWidth="1"/>
    <col min="12046" max="12046" width="6.28515625" style="5" customWidth="1"/>
    <col min="12047" max="12288" width="9.140625" style="5"/>
    <col min="12289" max="12297" width="6.28515625" style="5" customWidth="1"/>
    <col min="12298" max="12298" width="5.7109375" style="5" customWidth="1"/>
    <col min="12299" max="12299" width="12.85546875" style="5" customWidth="1"/>
    <col min="12300" max="12300" width="7.7109375" style="5" customWidth="1"/>
    <col min="12301" max="12301" width="4.7109375" style="5" customWidth="1"/>
    <col min="12302" max="12302" width="6.28515625" style="5" customWidth="1"/>
    <col min="12303" max="12544" width="9.140625" style="5"/>
    <col min="12545" max="12553" width="6.28515625" style="5" customWidth="1"/>
    <col min="12554" max="12554" width="5.7109375" style="5" customWidth="1"/>
    <col min="12555" max="12555" width="12.85546875" style="5" customWidth="1"/>
    <col min="12556" max="12556" width="7.7109375" style="5" customWidth="1"/>
    <col min="12557" max="12557" width="4.7109375" style="5" customWidth="1"/>
    <col min="12558" max="12558" width="6.28515625" style="5" customWidth="1"/>
    <col min="12559" max="12800" width="9.140625" style="5"/>
    <col min="12801" max="12809" width="6.28515625" style="5" customWidth="1"/>
    <col min="12810" max="12810" width="5.7109375" style="5" customWidth="1"/>
    <col min="12811" max="12811" width="12.85546875" style="5" customWidth="1"/>
    <col min="12812" max="12812" width="7.7109375" style="5" customWidth="1"/>
    <col min="12813" max="12813" width="4.7109375" style="5" customWidth="1"/>
    <col min="12814" max="12814" width="6.28515625" style="5" customWidth="1"/>
    <col min="12815" max="13056" width="9.140625" style="5"/>
    <col min="13057" max="13065" width="6.28515625" style="5" customWidth="1"/>
    <col min="13066" max="13066" width="5.7109375" style="5" customWidth="1"/>
    <col min="13067" max="13067" width="12.85546875" style="5" customWidth="1"/>
    <col min="13068" max="13068" width="7.7109375" style="5" customWidth="1"/>
    <col min="13069" max="13069" width="4.7109375" style="5" customWidth="1"/>
    <col min="13070" max="13070" width="6.28515625" style="5" customWidth="1"/>
    <col min="13071" max="13312" width="9.140625" style="5"/>
    <col min="13313" max="13321" width="6.28515625" style="5" customWidth="1"/>
    <col min="13322" max="13322" width="5.7109375" style="5" customWidth="1"/>
    <col min="13323" max="13323" width="12.85546875" style="5" customWidth="1"/>
    <col min="13324" max="13324" width="7.7109375" style="5" customWidth="1"/>
    <col min="13325" max="13325" width="4.7109375" style="5" customWidth="1"/>
    <col min="13326" max="13326" width="6.28515625" style="5" customWidth="1"/>
    <col min="13327" max="13568" width="9.140625" style="5"/>
    <col min="13569" max="13577" width="6.28515625" style="5" customWidth="1"/>
    <col min="13578" max="13578" width="5.7109375" style="5" customWidth="1"/>
    <col min="13579" max="13579" width="12.85546875" style="5" customWidth="1"/>
    <col min="13580" max="13580" width="7.7109375" style="5" customWidth="1"/>
    <col min="13581" max="13581" width="4.7109375" style="5" customWidth="1"/>
    <col min="13582" max="13582" width="6.28515625" style="5" customWidth="1"/>
    <col min="13583" max="13824" width="9.140625" style="5"/>
    <col min="13825" max="13833" width="6.28515625" style="5" customWidth="1"/>
    <col min="13834" max="13834" width="5.7109375" style="5" customWidth="1"/>
    <col min="13835" max="13835" width="12.85546875" style="5" customWidth="1"/>
    <col min="13836" max="13836" width="7.7109375" style="5" customWidth="1"/>
    <col min="13837" max="13837" width="4.7109375" style="5" customWidth="1"/>
    <col min="13838" max="13838" width="6.28515625" style="5" customWidth="1"/>
    <col min="13839" max="14080" width="9.140625" style="5"/>
    <col min="14081" max="14089" width="6.28515625" style="5" customWidth="1"/>
    <col min="14090" max="14090" width="5.7109375" style="5" customWidth="1"/>
    <col min="14091" max="14091" width="12.85546875" style="5" customWidth="1"/>
    <col min="14092" max="14092" width="7.7109375" style="5" customWidth="1"/>
    <col min="14093" max="14093" width="4.7109375" style="5" customWidth="1"/>
    <col min="14094" max="14094" width="6.28515625" style="5" customWidth="1"/>
    <col min="14095" max="14336" width="9.140625" style="5"/>
    <col min="14337" max="14345" width="6.28515625" style="5" customWidth="1"/>
    <col min="14346" max="14346" width="5.7109375" style="5" customWidth="1"/>
    <col min="14347" max="14347" width="12.85546875" style="5" customWidth="1"/>
    <col min="14348" max="14348" width="7.7109375" style="5" customWidth="1"/>
    <col min="14349" max="14349" width="4.7109375" style="5" customWidth="1"/>
    <col min="14350" max="14350" width="6.28515625" style="5" customWidth="1"/>
    <col min="14351" max="14592" width="9.140625" style="5"/>
    <col min="14593" max="14601" width="6.28515625" style="5" customWidth="1"/>
    <col min="14602" max="14602" width="5.7109375" style="5" customWidth="1"/>
    <col min="14603" max="14603" width="12.85546875" style="5" customWidth="1"/>
    <col min="14604" max="14604" width="7.7109375" style="5" customWidth="1"/>
    <col min="14605" max="14605" width="4.7109375" style="5" customWidth="1"/>
    <col min="14606" max="14606" width="6.28515625" style="5" customWidth="1"/>
    <col min="14607" max="14848" width="9.140625" style="5"/>
    <col min="14849" max="14857" width="6.28515625" style="5" customWidth="1"/>
    <col min="14858" max="14858" width="5.7109375" style="5" customWidth="1"/>
    <col min="14859" max="14859" width="12.85546875" style="5" customWidth="1"/>
    <col min="14860" max="14860" width="7.7109375" style="5" customWidth="1"/>
    <col min="14861" max="14861" width="4.7109375" style="5" customWidth="1"/>
    <col min="14862" max="14862" width="6.28515625" style="5" customWidth="1"/>
    <col min="14863" max="15104" width="9.140625" style="5"/>
    <col min="15105" max="15113" width="6.28515625" style="5" customWidth="1"/>
    <col min="15114" max="15114" width="5.7109375" style="5" customWidth="1"/>
    <col min="15115" max="15115" width="12.85546875" style="5" customWidth="1"/>
    <col min="15116" max="15116" width="7.7109375" style="5" customWidth="1"/>
    <col min="15117" max="15117" width="4.7109375" style="5" customWidth="1"/>
    <col min="15118" max="15118" width="6.28515625" style="5" customWidth="1"/>
    <col min="15119" max="15360" width="9.140625" style="5"/>
    <col min="15361" max="15369" width="6.28515625" style="5" customWidth="1"/>
    <col min="15370" max="15370" width="5.7109375" style="5" customWidth="1"/>
    <col min="15371" max="15371" width="12.85546875" style="5" customWidth="1"/>
    <col min="15372" max="15372" width="7.7109375" style="5" customWidth="1"/>
    <col min="15373" max="15373" width="4.7109375" style="5" customWidth="1"/>
    <col min="15374" max="15374" width="6.28515625" style="5" customWidth="1"/>
    <col min="15375" max="15616" width="9.140625" style="5"/>
    <col min="15617" max="15625" width="6.28515625" style="5" customWidth="1"/>
    <col min="15626" max="15626" width="5.7109375" style="5" customWidth="1"/>
    <col min="15627" max="15627" width="12.85546875" style="5" customWidth="1"/>
    <col min="15628" max="15628" width="7.7109375" style="5" customWidth="1"/>
    <col min="15629" max="15629" width="4.7109375" style="5" customWidth="1"/>
    <col min="15630" max="15630" width="6.28515625" style="5" customWidth="1"/>
    <col min="15631" max="15872" width="9.140625" style="5"/>
    <col min="15873" max="15881" width="6.28515625" style="5" customWidth="1"/>
    <col min="15882" max="15882" width="5.7109375" style="5" customWidth="1"/>
    <col min="15883" max="15883" width="12.85546875" style="5" customWidth="1"/>
    <col min="15884" max="15884" width="7.7109375" style="5" customWidth="1"/>
    <col min="15885" max="15885" width="4.7109375" style="5" customWidth="1"/>
    <col min="15886" max="15886" width="6.28515625" style="5" customWidth="1"/>
    <col min="15887" max="16128" width="9.140625" style="5"/>
    <col min="16129" max="16137" width="6.28515625" style="5" customWidth="1"/>
    <col min="16138" max="16138" width="5.7109375" style="5" customWidth="1"/>
    <col min="16139" max="16139" width="12.85546875" style="5" customWidth="1"/>
    <col min="16140" max="16140" width="7.7109375" style="5" customWidth="1"/>
    <col min="16141" max="16141" width="4.7109375" style="5" customWidth="1"/>
    <col min="16142" max="16142" width="6.28515625" style="5" customWidth="1"/>
    <col min="16143" max="16384" width="9.140625" style="5"/>
  </cols>
  <sheetData>
    <row r="1" spans="1:14" ht="13.15" x14ac:dyDescent="0.25">
      <c r="A1" s="2"/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20.45" x14ac:dyDescent="0.35">
      <c r="A2" s="6"/>
      <c r="B2" s="7"/>
      <c r="C2" s="8"/>
      <c r="D2" s="9"/>
      <c r="E2" s="8"/>
      <c r="F2" s="8"/>
      <c r="G2" s="10"/>
      <c r="H2" s="10"/>
      <c r="J2" s="58" t="s">
        <v>11</v>
      </c>
      <c r="K2" s="10"/>
      <c r="L2" s="10"/>
      <c r="M2" s="8"/>
      <c r="N2" s="9"/>
    </row>
    <row r="3" spans="1:14" ht="20.45" x14ac:dyDescent="0.35">
      <c r="A3" s="11"/>
      <c r="B3" s="8"/>
      <c r="C3" s="8"/>
      <c r="D3" s="9"/>
      <c r="E3" s="8"/>
      <c r="F3" s="8"/>
      <c r="G3" s="10"/>
      <c r="H3" s="10"/>
      <c r="J3" s="59" t="s">
        <v>12</v>
      </c>
      <c r="K3" s="10"/>
      <c r="L3" s="10"/>
      <c r="M3" s="8"/>
      <c r="N3" s="9"/>
    </row>
    <row r="4" spans="1:14" ht="20.45" x14ac:dyDescent="0.35">
      <c r="A4" s="11"/>
      <c r="B4" s="8"/>
      <c r="C4" s="8"/>
      <c r="D4" s="9"/>
      <c r="E4" s="8"/>
      <c r="F4" s="8"/>
      <c r="G4" s="10"/>
      <c r="H4" s="10"/>
      <c r="I4" s="10"/>
      <c r="J4" s="58" t="s">
        <v>13</v>
      </c>
      <c r="K4" s="10"/>
      <c r="L4" s="10"/>
      <c r="M4" s="8"/>
      <c r="N4" s="9"/>
    </row>
    <row r="5" spans="1:14" ht="13.15" x14ac:dyDescent="0.25">
      <c r="A5" s="11"/>
      <c r="B5" s="8"/>
      <c r="C5" s="8"/>
      <c r="D5" s="9"/>
      <c r="E5" s="8"/>
      <c r="F5" s="8"/>
      <c r="G5" s="8"/>
      <c r="H5" s="8"/>
      <c r="I5" s="8"/>
      <c r="J5" s="8"/>
      <c r="K5" s="12"/>
      <c r="L5" s="13"/>
      <c r="M5" s="13"/>
      <c r="N5" s="9"/>
    </row>
    <row r="6" spans="1:14" ht="13.15" x14ac:dyDescent="0.25">
      <c r="A6" s="2"/>
      <c r="B6" s="3"/>
      <c r="C6" s="3"/>
      <c r="D6" s="4"/>
      <c r="E6" s="3"/>
      <c r="F6" s="3"/>
      <c r="G6" s="3"/>
      <c r="H6" s="3"/>
      <c r="I6" s="2"/>
      <c r="J6" s="3"/>
      <c r="K6" s="4"/>
      <c r="L6" s="3"/>
      <c r="M6" s="3"/>
      <c r="N6" s="4"/>
    </row>
    <row r="7" spans="1:14" ht="13.15" x14ac:dyDescent="0.25">
      <c r="A7" s="14" t="s">
        <v>14</v>
      </c>
      <c r="B7" s="15"/>
      <c r="C7" s="15"/>
      <c r="D7" s="16"/>
      <c r="E7" s="15" t="s">
        <v>1</v>
      </c>
      <c r="F7" s="15"/>
      <c r="G7" s="15"/>
      <c r="H7" s="15"/>
      <c r="I7" s="14" t="s">
        <v>2</v>
      </c>
      <c r="J7" s="15"/>
      <c r="K7" s="17">
        <v>42996</v>
      </c>
      <c r="L7" s="15" t="s">
        <v>3</v>
      </c>
      <c r="M7" s="18">
        <v>1</v>
      </c>
      <c r="N7" s="16"/>
    </row>
    <row r="8" spans="1:14" ht="13.9" x14ac:dyDescent="0.25">
      <c r="A8" s="19"/>
      <c r="B8" s="15"/>
      <c r="C8" s="15"/>
      <c r="D8" s="16"/>
      <c r="E8" s="15"/>
      <c r="F8" s="15"/>
      <c r="G8" s="15"/>
      <c r="H8" s="15"/>
      <c r="I8" s="19"/>
      <c r="J8" s="15"/>
      <c r="K8" s="20"/>
      <c r="L8" s="21"/>
      <c r="M8" s="22"/>
      <c r="N8" s="16"/>
    </row>
    <row r="9" spans="1:14" ht="13.15" x14ac:dyDescent="0.25">
      <c r="A9" s="19"/>
      <c r="B9" s="88"/>
      <c r="C9" s="89"/>
      <c r="D9" s="16"/>
      <c r="E9" s="15"/>
      <c r="F9" s="23"/>
      <c r="H9" s="15"/>
      <c r="I9" s="14" t="s">
        <v>4</v>
      </c>
      <c r="J9" s="15"/>
      <c r="K9" s="17">
        <f ca="1">TODAY()</f>
        <v>43172</v>
      </c>
      <c r="L9" s="24" t="s">
        <v>5</v>
      </c>
      <c r="M9" s="25"/>
      <c r="N9" s="16"/>
    </row>
    <row r="10" spans="1:14" ht="13.15" x14ac:dyDescent="0.25">
      <c r="A10" s="26"/>
      <c r="B10" s="27"/>
      <c r="C10" s="28"/>
      <c r="D10" s="29"/>
      <c r="E10" s="27"/>
      <c r="F10" s="27"/>
      <c r="G10" s="27"/>
      <c r="H10" s="28"/>
      <c r="I10" s="30"/>
      <c r="J10" s="27"/>
      <c r="K10" s="31"/>
      <c r="L10" s="32"/>
      <c r="M10" s="32"/>
      <c r="N10" s="31"/>
    </row>
    <row r="11" spans="1:14" ht="13.15" x14ac:dyDescent="0.2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13.15" x14ac:dyDescent="0.2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7.45" x14ac:dyDescent="0.3">
      <c r="A13" s="33"/>
      <c r="B13" s="34"/>
      <c r="C13" s="34"/>
      <c r="D13" s="34"/>
      <c r="E13" s="34"/>
      <c r="F13" s="34"/>
      <c r="G13" s="34"/>
      <c r="H13" s="36" t="s">
        <v>6</v>
      </c>
      <c r="I13" s="36"/>
      <c r="J13" s="34"/>
      <c r="K13" s="34"/>
      <c r="L13" s="34"/>
      <c r="M13" s="34"/>
      <c r="N13" s="35"/>
    </row>
    <row r="14" spans="1:14" ht="13.15" x14ac:dyDescent="0.2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</row>
    <row r="15" spans="1:14" ht="13.15" x14ac:dyDescent="0.2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</row>
    <row r="16" spans="1:14" ht="13.15" x14ac:dyDescent="0.25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</row>
    <row r="17" spans="1:14" ht="13.15" x14ac:dyDescent="0.2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</row>
    <row r="18" spans="1:14" ht="13.15" x14ac:dyDescent="0.25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5"/>
    </row>
    <row r="19" spans="1:14" ht="22.9" x14ac:dyDescent="0.4">
      <c r="A19" s="33"/>
      <c r="B19" s="34"/>
      <c r="C19" s="34"/>
      <c r="D19" s="34"/>
      <c r="E19" s="34"/>
      <c r="F19" s="34"/>
      <c r="G19" s="34"/>
      <c r="H19" s="37" t="s">
        <v>185</v>
      </c>
      <c r="I19" s="37"/>
      <c r="J19" s="34"/>
      <c r="K19" s="34"/>
      <c r="L19" s="34"/>
      <c r="M19" s="34"/>
      <c r="N19" s="35"/>
    </row>
    <row r="20" spans="1:14" ht="13.15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5"/>
    </row>
    <row r="21" spans="1:14" ht="22.9" x14ac:dyDescent="0.4">
      <c r="A21" s="33"/>
      <c r="B21" s="34"/>
      <c r="C21" s="34"/>
      <c r="D21" s="34"/>
      <c r="E21" s="34"/>
      <c r="F21" s="34"/>
      <c r="G21" s="34"/>
      <c r="H21" s="37" t="s">
        <v>186</v>
      </c>
      <c r="I21" s="37"/>
      <c r="J21" s="34"/>
      <c r="K21" s="34"/>
      <c r="L21" s="34"/>
      <c r="M21" s="34"/>
      <c r="N21" s="35"/>
    </row>
    <row r="22" spans="1:14" ht="13.15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30" x14ac:dyDescent="0.5">
      <c r="A23" s="33"/>
      <c r="B23" s="34"/>
      <c r="C23" s="34"/>
      <c r="D23" s="34"/>
      <c r="E23" s="34"/>
      <c r="F23" s="34"/>
      <c r="G23" s="34"/>
      <c r="H23" s="85" t="s">
        <v>180</v>
      </c>
      <c r="I23" s="37"/>
      <c r="J23" s="34"/>
      <c r="K23" s="34"/>
      <c r="L23" s="34"/>
      <c r="M23" s="34"/>
      <c r="N23" s="35"/>
    </row>
    <row r="24" spans="1:14" ht="12.75" customHeight="1" x14ac:dyDescent="0.4">
      <c r="A24" s="33"/>
      <c r="B24" s="34"/>
      <c r="C24" s="34"/>
      <c r="D24" s="34"/>
      <c r="E24" s="34"/>
      <c r="F24" s="34"/>
      <c r="G24" s="34"/>
      <c r="H24" s="37"/>
      <c r="I24" s="37"/>
      <c r="J24" s="34"/>
      <c r="K24" s="34"/>
      <c r="L24" s="34"/>
      <c r="M24" s="34"/>
      <c r="N24" s="35"/>
    </row>
    <row r="25" spans="1:14" ht="12.75" customHeight="1" x14ac:dyDescent="0.4">
      <c r="A25" s="33"/>
      <c r="B25" s="34"/>
      <c r="C25" s="34"/>
      <c r="D25" s="34"/>
      <c r="E25" s="34"/>
      <c r="F25" s="34"/>
      <c r="G25" s="34"/>
      <c r="H25" s="37"/>
      <c r="I25" s="37"/>
      <c r="J25" s="34"/>
      <c r="K25" s="34"/>
      <c r="L25" s="34"/>
      <c r="M25" s="34"/>
      <c r="N25" s="35"/>
    </row>
    <row r="26" spans="1:14" ht="12.75" customHeight="1" x14ac:dyDescent="0.4">
      <c r="A26" s="33"/>
      <c r="B26" s="34"/>
      <c r="C26" s="34"/>
      <c r="D26" s="34"/>
      <c r="E26" s="34"/>
      <c r="F26" s="34"/>
      <c r="G26" s="34"/>
      <c r="H26" s="37"/>
      <c r="I26" s="37"/>
      <c r="J26" s="34"/>
      <c r="K26" s="34"/>
      <c r="L26" s="34"/>
      <c r="M26" s="34"/>
      <c r="N26" s="35"/>
    </row>
    <row r="27" spans="1:14" ht="12.75" customHeight="1" x14ac:dyDescent="0.4">
      <c r="A27" s="33"/>
      <c r="B27" s="34"/>
      <c r="C27" s="34"/>
      <c r="D27" s="34"/>
      <c r="E27" s="34"/>
      <c r="F27" s="34"/>
      <c r="G27" s="34"/>
      <c r="H27" s="37"/>
      <c r="I27" s="37"/>
      <c r="J27" s="34"/>
      <c r="K27" s="34"/>
      <c r="L27" s="34"/>
      <c r="M27" s="34"/>
      <c r="N27" s="35"/>
    </row>
    <row r="28" spans="1:14" ht="12.75" customHeight="1" x14ac:dyDescent="0.4">
      <c r="A28" s="33"/>
      <c r="B28" s="34"/>
      <c r="C28" s="34"/>
      <c r="D28" s="34"/>
      <c r="E28" s="34"/>
      <c r="F28" s="34"/>
      <c r="G28" s="34"/>
      <c r="H28" s="37"/>
      <c r="I28" s="37"/>
      <c r="J28" s="34"/>
      <c r="K28" s="34"/>
      <c r="L28" s="34"/>
      <c r="M28" s="34"/>
      <c r="N28" s="35"/>
    </row>
    <row r="29" spans="1:14" ht="12.75" customHeight="1" x14ac:dyDescent="0.4">
      <c r="A29" s="33"/>
      <c r="B29" s="34"/>
      <c r="C29" s="34"/>
      <c r="D29" s="34"/>
      <c r="E29" s="34"/>
      <c r="F29" s="34"/>
      <c r="G29" s="34"/>
      <c r="H29" s="37"/>
      <c r="I29" s="37"/>
      <c r="J29" s="34"/>
      <c r="K29" s="34"/>
      <c r="L29" s="34"/>
      <c r="M29" s="34"/>
      <c r="N29" s="35"/>
    </row>
    <row r="30" spans="1:14" ht="12.75" customHeight="1" x14ac:dyDescent="0.4">
      <c r="A30" s="33"/>
      <c r="B30" s="34"/>
      <c r="C30" s="34"/>
      <c r="D30" s="34"/>
      <c r="E30" s="34"/>
      <c r="F30" s="34"/>
      <c r="G30" s="34"/>
      <c r="H30" s="37"/>
      <c r="I30" s="37"/>
      <c r="J30" s="34"/>
      <c r="K30" s="34"/>
      <c r="L30" s="34"/>
      <c r="M30" s="34"/>
      <c r="N30" s="35"/>
    </row>
    <row r="31" spans="1:14" ht="12.75" customHeight="1" x14ac:dyDescent="0.4">
      <c r="A31" s="33"/>
      <c r="B31" s="34"/>
      <c r="C31" s="34"/>
      <c r="D31" s="34"/>
      <c r="E31" s="34"/>
      <c r="F31" s="34"/>
      <c r="G31" s="34"/>
      <c r="H31" s="37"/>
      <c r="I31" s="37"/>
      <c r="J31" s="34"/>
      <c r="K31" s="34"/>
      <c r="L31" s="34"/>
      <c r="M31" s="34"/>
      <c r="N31" s="35"/>
    </row>
    <row r="32" spans="1:14" ht="12.75" customHeight="1" x14ac:dyDescent="0.4">
      <c r="A32" s="33"/>
      <c r="B32" s="34"/>
      <c r="C32" s="34"/>
      <c r="D32" s="34"/>
      <c r="E32" s="34"/>
      <c r="F32" s="34"/>
      <c r="G32" s="34"/>
      <c r="H32" s="37"/>
      <c r="I32" s="37"/>
      <c r="J32" s="34"/>
      <c r="K32" s="34"/>
      <c r="L32" s="34"/>
      <c r="M32" s="34"/>
      <c r="N32" s="35"/>
    </row>
    <row r="33" spans="1:14" ht="12.75" customHeight="1" x14ac:dyDescent="0.4">
      <c r="A33" s="33"/>
      <c r="B33" s="34"/>
      <c r="C33" s="34"/>
      <c r="D33" s="34"/>
      <c r="E33" s="34"/>
      <c r="F33" s="34"/>
      <c r="G33" s="34"/>
      <c r="H33" s="37"/>
      <c r="I33" s="37"/>
      <c r="J33" s="34"/>
      <c r="K33" s="34"/>
      <c r="L33" s="34"/>
      <c r="M33" s="34"/>
      <c r="N33" s="35"/>
    </row>
    <row r="34" spans="1:14" ht="12.75" customHeight="1" x14ac:dyDescent="0.4">
      <c r="A34" s="33"/>
      <c r="B34" s="34"/>
      <c r="C34" s="34"/>
      <c r="D34" s="34"/>
      <c r="E34" s="34"/>
      <c r="F34" s="34"/>
      <c r="G34" s="34"/>
      <c r="H34" s="37"/>
      <c r="I34" s="37"/>
      <c r="J34" s="34"/>
      <c r="K34" s="34"/>
      <c r="L34" s="34"/>
      <c r="M34" s="34"/>
      <c r="N34" s="35"/>
    </row>
    <row r="35" spans="1:14" ht="13.15" x14ac:dyDescent="0.25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40"/>
    </row>
    <row r="36" spans="1:14" ht="13.15" x14ac:dyDescent="0.25">
      <c r="A36" s="41"/>
      <c r="B36" s="42"/>
      <c r="C36" s="42"/>
      <c r="D36" s="42"/>
      <c r="E36" s="43"/>
      <c r="F36" s="41"/>
      <c r="G36" s="42"/>
      <c r="H36" s="42"/>
      <c r="I36" s="42"/>
      <c r="J36" s="43"/>
      <c r="K36" s="41"/>
      <c r="L36" s="42"/>
      <c r="M36" s="42"/>
      <c r="N36" s="43"/>
    </row>
    <row r="37" spans="1:14" ht="13.15" x14ac:dyDescent="0.25">
      <c r="A37" s="44"/>
      <c r="B37" s="45"/>
      <c r="C37" s="46" t="s">
        <v>7</v>
      </c>
      <c r="D37" s="46"/>
      <c r="E37" s="47"/>
      <c r="F37" s="44"/>
      <c r="G37" s="45"/>
      <c r="H37" s="46" t="s">
        <v>8</v>
      </c>
      <c r="I37" s="46"/>
      <c r="J37" s="47"/>
      <c r="K37" s="44"/>
      <c r="L37" s="46" t="s">
        <v>9</v>
      </c>
      <c r="M37" s="46"/>
      <c r="N37" s="47"/>
    </row>
    <row r="38" spans="1:14" ht="13.15" x14ac:dyDescent="0.25">
      <c r="A38" s="44"/>
      <c r="B38" s="45"/>
      <c r="C38" s="45"/>
      <c r="D38" s="45"/>
      <c r="E38" s="47"/>
      <c r="F38" s="44"/>
      <c r="G38" s="45"/>
      <c r="H38" s="45"/>
      <c r="I38" s="45"/>
      <c r="J38" s="47"/>
      <c r="K38" s="44"/>
      <c r="L38" s="45"/>
      <c r="M38" s="45"/>
      <c r="N38" s="47"/>
    </row>
    <row r="39" spans="1:14" ht="13.15" x14ac:dyDescent="0.25">
      <c r="A39" s="44"/>
      <c r="B39" s="45"/>
      <c r="C39" s="48" t="s">
        <v>184</v>
      </c>
      <c r="D39" s="49"/>
      <c r="E39" s="47"/>
      <c r="F39" s="44"/>
      <c r="G39" s="45"/>
      <c r="H39" s="49"/>
      <c r="I39" s="49"/>
      <c r="J39" s="47"/>
      <c r="K39" s="44"/>
      <c r="L39" s="49"/>
      <c r="M39" s="49"/>
      <c r="N39" s="47"/>
    </row>
    <row r="40" spans="1:14" ht="13.15" x14ac:dyDescent="0.25">
      <c r="A40" s="44"/>
      <c r="B40" s="45"/>
      <c r="C40" s="48" t="s">
        <v>182</v>
      </c>
      <c r="D40" s="50"/>
      <c r="E40" s="47"/>
      <c r="F40" s="44"/>
      <c r="G40" s="45"/>
      <c r="H40" s="49"/>
      <c r="I40" s="45"/>
      <c r="J40" s="47"/>
      <c r="K40" s="44"/>
      <c r="L40" s="45"/>
      <c r="M40" s="45"/>
      <c r="N40" s="47"/>
    </row>
    <row r="41" spans="1:14" ht="13.15" x14ac:dyDescent="0.25">
      <c r="A41" s="44"/>
      <c r="B41" s="45"/>
      <c r="C41" s="48" t="s">
        <v>181</v>
      </c>
      <c r="D41" s="50"/>
      <c r="E41" s="47"/>
      <c r="F41" s="44"/>
      <c r="G41" s="45"/>
      <c r="H41" s="45"/>
      <c r="I41" s="45"/>
      <c r="J41" s="47"/>
      <c r="K41" s="44"/>
      <c r="L41" s="45"/>
      <c r="M41" s="45"/>
      <c r="N41" s="47"/>
    </row>
    <row r="42" spans="1:14" ht="13.15" x14ac:dyDescent="0.25">
      <c r="A42" s="44"/>
      <c r="B42" s="45"/>
      <c r="C42" s="48" t="s">
        <v>183</v>
      </c>
      <c r="D42" s="50"/>
      <c r="E42" s="47"/>
      <c r="F42" s="44"/>
      <c r="G42" s="45"/>
      <c r="H42" s="45"/>
      <c r="I42" s="45"/>
      <c r="J42" s="47"/>
      <c r="K42" s="44"/>
      <c r="L42" s="45"/>
      <c r="M42" s="45"/>
      <c r="N42" s="47"/>
    </row>
    <row r="43" spans="1:14" ht="13.15" x14ac:dyDescent="0.25">
      <c r="A43" s="44"/>
      <c r="B43" s="45"/>
      <c r="C43" s="48"/>
      <c r="D43" s="50"/>
      <c r="E43" s="47"/>
      <c r="F43" s="44"/>
      <c r="G43" s="45"/>
      <c r="H43" s="45"/>
      <c r="I43" s="45"/>
      <c r="J43" s="47"/>
      <c r="K43" s="44"/>
      <c r="L43" s="45"/>
      <c r="M43" s="45"/>
      <c r="N43" s="47"/>
    </row>
    <row r="44" spans="1:14" ht="13.15" x14ac:dyDescent="0.25">
      <c r="A44" s="51"/>
      <c r="B44" s="52"/>
      <c r="C44" s="52"/>
      <c r="D44" s="52"/>
      <c r="E44" s="53"/>
      <c r="F44" s="51"/>
      <c r="G44" s="52"/>
      <c r="H44" s="52"/>
      <c r="I44" s="52"/>
      <c r="J44" s="53"/>
      <c r="K44" s="51"/>
      <c r="L44" s="52"/>
      <c r="M44" s="52"/>
      <c r="N44" s="53"/>
    </row>
    <row r="45" spans="1:14" ht="13.15" x14ac:dyDescent="0.25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6"/>
    </row>
    <row r="46" spans="1:14" ht="13.15" x14ac:dyDescent="0.25">
      <c r="A46" s="33"/>
      <c r="B46" s="34"/>
      <c r="C46" s="34"/>
      <c r="D46" s="34"/>
      <c r="E46" s="34"/>
      <c r="F46" s="34"/>
      <c r="G46" s="34"/>
      <c r="H46" s="57" t="s">
        <v>10</v>
      </c>
      <c r="I46" s="57"/>
      <c r="J46" s="34"/>
      <c r="K46" s="34"/>
      <c r="L46" s="34"/>
      <c r="M46" s="34"/>
      <c r="N46" s="35"/>
    </row>
    <row r="47" spans="1:14" ht="13.15" x14ac:dyDescent="0.25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</row>
    <row r="48" spans="1:14" ht="13.15" x14ac:dyDescent="0.25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</row>
    <row r="49" spans="1:14" ht="13.15" x14ac:dyDescent="0.25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5"/>
    </row>
    <row r="50" spans="1:14" ht="13.15" x14ac:dyDescent="0.25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5"/>
    </row>
    <row r="51" spans="1:14" ht="13.15" x14ac:dyDescent="0.25">
      <c r="A51" s="33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</row>
    <row r="52" spans="1:14" ht="13.15" x14ac:dyDescent="0.2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40"/>
    </row>
  </sheetData>
  <mergeCells count="1">
    <mergeCell ref="B9:C9"/>
  </mergeCells>
  <pageMargins left="0.59055118110236227" right="0.39370078740157483" top="0.78740157480314965" bottom="0.78740157480314965" header="0.51181102362204722" footer="0.51181102362204722"/>
  <pageSetup paperSize="9" scale="97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8"/>
  <sheetViews>
    <sheetView tabSelected="1" workbookViewId="0">
      <pane ySplit="3" topLeftCell="A4" activePane="bottomLeft" state="frozen"/>
      <selection pane="bottomLeft" activeCell="G73" sqref="G73"/>
    </sheetView>
  </sheetViews>
  <sheetFormatPr defaultRowHeight="15" x14ac:dyDescent="0.25"/>
  <cols>
    <col min="1" max="1" width="5.7109375" style="63" customWidth="1"/>
    <col min="2" max="2" width="30.7109375" customWidth="1"/>
    <col min="3" max="6" width="8.7109375" style="61" customWidth="1"/>
    <col min="7" max="7" width="52.28515625" customWidth="1"/>
    <col min="8" max="8" width="30.7109375" customWidth="1"/>
    <col min="9" max="9" width="12.7109375" customWidth="1"/>
    <col min="10" max="10" width="25.7109375" customWidth="1"/>
    <col min="11" max="11" width="28.85546875" customWidth="1"/>
    <col min="12" max="12" width="25.7109375" customWidth="1"/>
  </cols>
  <sheetData>
    <row r="1" spans="1:12" ht="14.45" x14ac:dyDescent="0.3">
      <c r="A1" s="64" t="str">
        <f xml:space="preserve"> 'Front Page'!H23</f>
        <v>ESS High Beta Elliptical Cavity Prototype</v>
      </c>
    </row>
    <row r="3" spans="1:12" s="1" customFormat="1" ht="43.15" x14ac:dyDescent="0.3">
      <c r="A3" s="62" t="s">
        <v>15</v>
      </c>
      <c r="B3" s="60" t="s">
        <v>16</v>
      </c>
      <c r="C3" s="65" t="s">
        <v>75</v>
      </c>
      <c r="D3" s="65" t="s">
        <v>72</v>
      </c>
      <c r="E3" s="62" t="s">
        <v>18</v>
      </c>
      <c r="F3" s="62" t="s">
        <v>17</v>
      </c>
      <c r="G3" s="60" t="s">
        <v>19</v>
      </c>
      <c r="H3" s="60" t="s">
        <v>20</v>
      </c>
      <c r="I3" s="60" t="s">
        <v>21</v>
      </c>
      <c r="J3" s="60" t="s">
        <v>22</v>
      </c>
      <c r="K3" s="60" t="s">
        <v>23</v>
      </c>
      <c r="L3" s="60" t="s">
        <v>24</v>
      </c>
    </row>
    <row r="4" spans="1:12" ht="14.45" x14ac:dyDescent="0.3">
      <c r="A4" s="68"/>
      <c r="B4" s="67"/>
      <c r="C4" s="66"/>
      <c r="D4" s="66"/>
      <c r="E4" s="66"/>
      <c r="F4" s="66"/>
      <c r="G4" s="67"/>
      <c r="H4" s="67"/>
      <c r="I4" s="67"/>
      <c r="J4" s="67"/>
      <c r="K4" s="67"/>
      <c r="L4" s="67"/>
    </row>
    <row r="5" spans="1:12" ht="14.45" x14ac:dyDescent="0.3">
      <c r="A5" s="73"/>
      <c r="B5" s="86" t="s">
        <v>188</v>
      </c>
      <c r="C5" s="75"/>
      <c r="D5" s="75"/>
      <c r="E5" s="75"/>
      <c r="F5" s="75"/>
      <c r="G5" s="74"/>
      <c r="H5" s="74"/>
      <c r="I5" s="74"/>
      <c r="J5" s="74"/>
      <c r="K5" s="74"/>
      <c r="L5" s="74"/>
    </row>
    <row r="6" spans="1:12" ht="14.45" x14ac:dyDescent="0.3">
      <c r="A6" s="68"/>
      <c r="B6" s="67"/>
      <c r="C6" s="66"/>
      <c r="D6" s="66"/>
      <c r="E6" s="66"/>
      <c r="F6" s="66"/>
      <c r="G6" s="67"/>
      <c r="H6" s="67"/>
      <c r="I6" s="67"/>
      <c r="J6" s="67"/>
      <c r="K6" s="67"/>
      <c r="L6" s="67"/>
    </row>
    <row r="7" spans="1:12" ht="14.45" x14ac:dyDescent="0.3">
      <c r="A7" s="68"/>
      <c r="B7" s="67" t="s">
        <v>207</v>
      </c>
      <c r="C7" s="66"/>
      <c r="D7" s="66"/>
      <c r="E7" s="66" t="s">
        <v>189</v>
      </c>
      <c r="F7" s="66"/>
      <c r="G7" s="67"/>
      <c r="H7" s="67"/>
      <c r="I7" s="67"/>
      <c r="J7" s="67"/>
      <c r="K7" s="67"/>
      <c r="L7" s="67"/>
    </row>
    <row r="8" spans="1:12" ht="14.45" x14ac:dyDescent="0.3">
      <c r="A8" s="68"/>
      <c r="B8" s="67" t="s">
        <v>208</v>
      </c>
      <c r="C8" s="66"/>
      <c r="D8" s="66"/>
      <c r="E8" s="66" t="s">
        <v>190</v>
      </c>
      <c r="F8" s="66"/>
      <c r="G8" s="67"/>
      <c r="H8" s="67"/>
      <c r="I8" s="67"/>
      <c r="J8" s="67"/>
      <c r="K8" s="67"/>
      <c r="L8" s="67"/>
    </row>
    <row r="9" spans="1:12" ht="14.45" x14ac:dyDescent="0.3">
      <c r="A9" s="68"/>
      <c r="B9" s="67" t="s">
        <v>191</v>
      </c>
      <c r="C9" s="66"/>
      <c r="D9" s="66"/>
      <c r="E9" s="66" t="s">
        <v>190</v>
      </c>
      <c r="F9" s="66"/>
      <c r="G9" s="67"/>
      <c r="H9" s="67"/>
      <c r="I9" s="67"/>
      <c r="J9" s="67"/>
      <c r="K9" s="67"/>
      <c r="L9" s="67"/>
    </row>
    <row r="10" spans="1:12" ht="14.45" x14ac:dyDescent="0.3">
      <c r="A10" s="68"/>
      <c r="B10" s="67" t="s">
        <v>192</v>
      </c>
      <c r="C10" s="66"/>
      <c r="D10" s="66"/>
      <c r="E10" s="66" t="s">
        <v>190</v>
      </c>
      <c r="F10" s="66"/>
      <c r="G10" s="67"/>
      <c r="H10" s="67"/>
      <c r="I10" s="67"/>
      <c r="J10" s="67"/>
      <c r="K10" s="67"/>
      <c r="L10" s="67"/>
    </row>
    <row r="11" spans="1:12" ht="14.45" x14ac:dyDescent="0.3">
      <c r="A11" s="68"/>
      <c r="B11" s="67" t="s">
        <v>193</v>
      </c>
      <c r="C11" s="66"/>
      <c r="D11" s="66"/>
      <c r="E11" s="66" t="s">
        <v>190</v>
      </c>
      <c r="F11" s="66"/>
      <c r="G11" s="67"/>
      <c r="H11" s="67"/>
      <c r="I11" s="67"/>
      <c r="J11" s="67"/>
      <c r="K11" s="67"/>
      <c r="L11" s="67"/>
    </row>
    <row r="12" spans="1:12" ht="14.45" x14ac:dyDescent="0.3">
      <c r="A12" s="68"/>
      <c r="B12" s="67" t="s">
        <v>211</v>
      </c>
      <c r="C12" s="66"/>
      <c r="D12" s="66"/>
      <c r="E12" s="66" t="s">
        <v>190</v>
      </c>
      <c r="F12" s="66"/>
      <c r="G12" s="67"/>
      <c r="H12" s="67"/>
      <c r="I12" s="67"/>
      <c r="J12" s="67"/>
      <c r="K12" s="67"/>
      <c r="L12" s="67"/>
    </row>
    <row r="13" spans="1:12" ht="14.45" x14ac:dyDescent="0.3">
      <c r="A13" s="68"/>
      <c r="B13" s="67"/>
      <c r="C13" s="66"/>
      <c r="D13" s="66"/>
      <c r="E13" s="66"/>
      <c r="F13" s="66"/>
      <c r="G13" s="67"/>
      <c r="H13" s="67"/>
      <c r="I13" s="67"/>
      <c r="J13" s="67"/>
      <c r="K13" s="67"/>
      <c r="L13" s="67"/>
    </row>
    <row r="14" spans="1:12" ht="14.45" x14ac:dyDescent="0.3">
      <c r="A14" s="68"/>
      <c r="B14" s="67"/>
      <c r="C14" s="66"/>
      <c r="D14" s="66"/>
      <c r="E14" s="66"/>
      <c r="F14" s="66"/>
      <c r="G14" s="72"/>
      <c r="H14" s="67"/>
      <c r="I14" s="67"/>
      <c r="J14" s="67"/>
      <c r="K14" s="67"/>
      <c r="L14" s="67"/>
    </row>
    <row r="15" spans="1:12" ht="14.45" x14ac:dyDescent="0.3">
      <c r="A15" s="73"/>
      <c r="B15" s="74"/>
      <c r="C15" s="75"/>
      <c r="D15" s="75"/>
      <c r="E15" s="75"/>
      <c r="F15" s="75"/>
      <c r="G15" s="74"/>
      <c r="H15" s="74"/>
      <c r="I15" s="74"/>
      <c r="J15" s="74"/>
      <c r="K15" s="74"/>
      <c r="L15" s="74"/>
    </row>
    <row r="16" spans="1:12" ht="14.45" x14ac:dyDescent="0.3">
      <c r="A16" s="68">
        <v>1</v>
      </c>
      <c r="B16" s="67" t="s">
        <v>187</v>
      </c>
      <c r="C16" s="66">
        <v>2</v>
      </c>
      <c r="D16" s="66"/>
      <c r="E16" s="66"/>
      <c r="F16" s="66"/>
      <c r="G16" s="72"/>
      <c r="H16" s="67"/>
      <c r="I16" s="67"/>
      <c r="J16" s="67"/>
      <c r="K16" s="67"/>
      <c r="L16" s="67" t="s">
        <v>37</v>
      </c>
    </row>
    <row r="17" spans="1:12" ht="14.45" x14ac:dyDescent="0.3">
      <c r="A17" s="68">
        <f t="shared" ref="A17:A18" si="0" xml:space="preserve"> A16 + 1</f>
        <v>2</v>
      </c>
      <c r="B17" s="67" t="s">
        <v>25</v>
      </c>
      <c r="C17" s="66"/>
      <c r="D17" s="66"/>
      <c r="E17" s="66"/>
      <c r="F17" s="66"/>
      <c r="G17" s="72"/>
      <c r="H17" s="67"/>
      <c r="I17" s="67"/>
      <c r="J17" s="67"/>
      <c r="K17" s="67"/>
      <c r="L17" s="67" t="s">
        <v>37</v>
      </c>
    </row>
    <row r="18" spans="1:12" ht="14.45" x14ac:dyDescent="0.3">
      <c r="A18" s="68">
        <f t="shared" si="0"/>
        <v>3</v>
      </c>
      <c r="B18" s="67" t="s">
        <v>26</v>
      </c>
      <c r="C18" s="66">
        <v>0.5</v>
      </c>
      <c r="D18" s="66"/>
      <c r="E18" s="66" t="s">
        <v>154</v>
      </c>
      <c r="F18" s="66" t="s">
        <v>42</v>
      </c>
      <c r="G18" s="72" t="s">
        <v>131</v>
      </c>
      <c r="H18" s="67"/>
      <c r="I18" s="67"/>
      <c r="J18" s="67"/>
      <c r="K18" s="67"/>
      <c r="L18" s="67"/>
    </row>
    <row r="19" spans="1:12" ht="14.45" x14ac:dyDescent="0.3">
      <c r="A19" s="68"/>
      <c r="B19" s="67"/>
      <c r="C19" s="66"/>
      <c r="D19" s="66"/>
      <c r="E19" s="66"/>
      <c r="F19" s="66" t="s">
        <v>43</v>
      </c>
      <c r="G19" s="72" t="s">
        <v>132</v>
      </c>
      <c r="H19" s="67"/>
      <c r="I19" s="67"/>
      <c r="J19" s="67"/>
      <c r="K19" s="67"/>
      <c r="L19" s="67"/>
    </row>
    <row r="20" spans="1:12" ht="14.45" x14ac:dyDescent="0.3">
      <c r="A20" s="68">
        <f xml:space="preserve"> A18 + 1</f>
        <v>4</v>
      </c>
      <c r="B20" s="67" t="s">
        <v>27</v>
      </c>
      <c r="C20" s="66">
        <v>1</v>
      </c>
      <c r="D20" s="66"/>
      <c r="E20" s="66" t="s">
        <v>154</v>
      </c>
      <c r="F20" s="66" t="s">
        <v>42</v>
      </c>
      <c r="G20" s="72" t="s">
        <v>28</v>
      </c>
      <c r="H20" s="67" t="s">
        <v>29</v>
      </c>
      <c r="I20" s="67"/>
      <c r="J20" s="67"/>
      <c r="K20" s="67"/>
      <c r="L20" s="67"/>
    </row>
    <row r="21" spans="1:12" ht="14.45" x14ac:dyDescent="0.3">
      <c r="A21" s="68"/>
      <c r="B21" s="67"/>
      <c r="C21" s="66"/>
      <c r="D21" s="66"/>
      <c r="E21" s="66"/>
      <c r="F21" s="66" t="s">
        <v>43</v>
      </c>
      <c r="G21" s="72" t="s">
        <v>30</v>
      </c>
      <c r="H21" s="67"/>
      <c r="I21" s="67"/>
      <c r="J21" s="67"/>
      <c r="K21" s="67"/>
      <c r="L21" s="67"/>
    </row>
    <row r="22" spans="1:12" ht="14.45" x14ac:dyDescent="0.3">
      <c r="A22" s="68"/>
      <c r="B22" s="67"/>
      <c r="C22" s="66"/>
      <c r="D22" s="66"/>
      <c r="E22" s="66"/>
      <c r="F22" s="66" t="s">
        <v>44</v>
      </c>
      <c r="G22" s="72" t="s">
        <v>31</v>
      </c>
      <c r="H22" s="67" t="s">
        <v>32</v>
      </c>
      <c r="I22" s="67"/>
      <c r="J22" s="67"/>
      <c r="K22" s="67" t="s">
        <v>34</v>
      </c>
      <c r="L22" s="67"/>
    </row>
    <row r="23" spans="1:12" ht="14.45" x14ac:dyDescent="0.3">
      <c r="A23" s="68"/>
      <c r="B23" s="67"/>
      <c r="C23" s="66"/>
      <c r="D23" s="66"/>
      <c r="E23" s="66"/>
      <c r="F23" s="66"/>
      <c r="G23" s="72"/>
      <c r="H23" s="67"/>
      <c r="I23" s="67"/>
      <c r="J23" s="67"/>
      <c r="K23" s="67"/>
      <c r="L23" s="67"/>
    </row>
    <row r="24" spans="1:12" ht="14.45" x14ac:dyDescent="0.3">
      <c r="A24" s="73"/>
      <c r="B24" s="74"/>
      <c r="C24" s="75"/>
      <c r="D24" s="75"/>
      <c r="E24" s="75"/>
      <c r="F24" s="75"/>
      <c r="G24" s="74"/>
      <c r="H24" s="74"/>
      <c r="I24" s="74"/>
      <c r="J24" s="74"/>
      <c r="K24" s="74"/>
      <c r="L24" s="74"/>
    </row>
    <row r="25" spans="1:12" ht="14.45" x14ac:dyDescent="0.3">
      <c r="A25" s="68">
        <f xml:space="preserve"> A20 + 1</f>
        <v>5</v>
      </c>
      <c r="B25" s="67" t="s">
        <v>194</v>
      </c>
      <c r="C25" s="66">
        <v>2</v>
      </c>
      <c r="D25" s="66"/>
      <c r="E25" s="75" t="s">
        <v>189</v>
      </c>
      <c r="F25" s="66" t="s">
        <v>42</v>
      </c>
      <c r="G25" s="72" t="s">
        <v>195</v>
      </c>
      <c r="H25" s="67"/>
      <c r="I25" s="67"/>
      <c r="J25" s="67" t="s">
        <v>209</v>
      </c>
      <c r="K25" s="67"/>
      <c r="L25" s="67"/>
    </row>
    <row r="26" spans="1:12" ht="14.45" x14ac:dyDescent="0.3">
      <c r="A26" s="68"/>
      <c r="B26" s="67"/>
      <c r="C26" s="66"/>
      <c r="D26" s="66"/>
      <c r="E26" s="75"/>
      <c r="F26" s="66" t="s">
        <v>43</v>
      </c>
      <c r="G26" s="72" t="s">
        <v>198</v>
      </c>
      <c r="H26" s="67" t="s">
        <v>196</v>
      </c>
      <c r="I26" s="67"/>
      <c r="J26" s="67"/>
      <c r="K26" s="67"/>
      <c r="L26" s="67"/>
    </row>
    <row r="27" spans="1:12" ht="14.45" x14ac:dyDescent="0.3">
      <c r="A27" s="68"/>
      <c r="B27" s="67"/>
      <c r="C27" s="66"/>
      <c r="D27" s="66"/>
      <c r="E27" s="75"/>
      <c r="F27" s="66" t="s">
        <v>44</v>
      </c>
      <c r="G27" s="72" t="s">
        <v>197</v>
      </c>
      <c r="H27" s="67"/>
      <c r="I27" s="67"/>
      <c r="J27" s="67"/>
      <c r="K27" s="67"/>
      <c r="L27" s="67"/>
    </row>
    <row r="28" spans="1:12" ht="14.45" x14ac:dyDescent="0.3">
      <c r="A28" s="68"/>
      <c r="B28" s="67"/>
      <c r="C28" s="66"/>
      <c r="D28" s="66"/>
      <c r="E28" s="75"/>
      <c r="F28" s="66" t="s">
        <v>45</v>
      </c>
      <c r="G28" s="72" t="s">
        <v>198</v>
      </c>
      <c r="H28" s="67"/>
      <c r="I28" s="67"/>
      <c r="J28" s="67"/>
      <c r="K28" s="67"/>
      <c r="L28" s="67"/>
    </row>
    <row r="29" spans="1:12" ht="14.45" x14ac:dyDescent="0.3">
      <c r="A29" s="68"/>
      <c r="B29" s="67"/>
      <c r="C29" s="66"/>
      <c r="D29" s="66"/>
      <c r="E29" s="66"/>
      <c r="F29" s="66"/>
      <c r="G29" s="72"/>
      <c r="H29" s="67"/>
      <c r="I29" s="67"/>
      <c r="J29" s="67"/>
      <c r="K29" s="67"/>
      <c r="L29" s="67"/>
    </row>
    <row r="30" spans="1:12" ht="14.45" x14ac:dyDescent="0.3">
      <c r="A30" s="68">
        <f xml:space="preserve"> A25 + 1</f>
        <v>6</v>
      </c>
      <c r="B30" s="67" t="s">
        <v>177</v>
      </c>
      <c r="C30" s="66">
        <v>1</v>
      </c>
      <c r="D30" s="66"/>
      <c r="E30" s="66" t="s">
        <v>199</v>
      </c>
      <c r="F30" s="66" t="s">
        <v>42</v>
      </c>
      <c r="G30" s="72" t="s">
        <v>157</v>
      </c>
      <c r="H30" s="67"/>
      <c r="I30" s="67"/>
      <c r="J30" s="67"/>
      <c r="K30" s="67"/>
      <c r="L30" s="67" t="s">
        <v>161</v>
      </c>
    </row>
    <row r="31" spans="1:12" ht="14.45" x14ac:dyDescent="0.3">
      <c r="A31" s="68"/>
      <c r="B31" s="67"/>
      <c r="C31" s="66"/>
      <c r="D31" s="66"/>
      <c r="E31" s="66"/>
      <c r="F31" s="66" t="s">
        <v>43</v>
      </c>
      <c r="G31" s="72" t="s">
        <v>165</v>
      </c>
      <c r="H31" s="67"/>
      <c r="I31" s="67"/>
      <c r="J31" s="67"/>
      <c r="K31" s="67"/>
      <c r="L31" s="67"/>
    </row>
    <row r="32" spans="1:12" ht="14.45" x14ac:dyDescent="0.3">
      <c r="A32" s="68">
        <f xml:space="preserve"> A30 + 1</f>
        <v>7</v>
      </c>
      <c r="B32" s="67" t="s">
        <v>175</v>
      </c>
      <c r="C32" s="66">
        <v>0.5</v>
      </c>
      <c r="D32" s="66"/>
      <c r="E32" s="66" t="s">
        <v>199</v>
      </c>
      <c r="F32" s="66" t="s">
        <v>42</v>
      </c>
      <c r="G32" s="72" t="s">
        <v>166</v>
      </c>
      <c r="H32" s="67" t="s">
        <v>215</v>
      </c>
      <c r="I32" s="67"/>
      <c r="J32" s="67"/>
      <c r="K32" s="67"/>
      <c r="L32" s="67" t="s">
        <v>161</v>
      </c>
    </row>
    <row r="33" spans="1:12" ht="14.45" x14ac:dyDescent="0.3">
      <c r="A33" s="68"/>
      <c r="B33" s="67"/>
      <c r="C33" s="66"/>
      <c r="D33" s="66"/>
      <c r="E33" s="66"/>
      <c r="F33" s="66" t="s">
        <v>43</v>
      </c>
      <c r="G33" s="72" t="s">
        <v>200</v>
      </c>
      <c r="H33" s="67"/>
      <c r="I33" s="67"/>
      <c r="J33" s="67"/>
      <c r="K33" s="67"/>
      <c r="L33" s="67"/>
    </row>
    <row r="34" spans="1:12" ht="14.45" x14ac:dyDescent="0.3">
      <c r="A34" s="68"/>
      <c r="B34" s="67"/>
      <c r="C34" s="66"/>
      <c r="D34" s="66"/>
      <c r="E34" s="66"/>
      <c r="F34" s="66" t="s">
        <v>44</v>
      </c>
      <c r="G34" s="72" t="s">
        <v>158</v>
      </c>
      <c r="H34" s="67"/>
      <c r="I34" s="67"/>
      <c r="J34" s="67" t="s">
        <v>210</v>
      </c>
      <c r="K34" s="67"/>
      <c r="L34" s="67"/>
    </row>
    <row r="35" spans="1:12" ht="14.45" x14ac:dyDescent="0.3">
      <c r="A35" s="68"/>
      <c r="B35" s="67"/>
      <c r="C35" s="66"/>
      <c r="D35" s="66"/>
      <c r="E35" s="66"/>
      <c r="F35" s="66"/>
      <c r="G35" s="72"/>
      <c r="H35" s="67"/>
      <c r="I35" s="67"/>
      <c r="J35" s="67"/>
      <c r="K35" s="67"/>
      <c r="L35" s="67"/>
    </row>
    <row r="36" spans="1:12" ht="14.45" x14ac:dyDescent="0.3">
      <c r="A36" s="68">
        <f xml:space="preserve"> A32 + 1</f>
        <v>8</v>
      </c>
      <c r="B36" s="67" t="s">
        <v>35</v>
      </c>
      <c r="C36" s="66">
        <v>2</v>
      </c>
      <c r="D36" s="66"/>
      <c r="E36" s="66" t="s">
        <v>154</v>
      </c>
      <c r="F36" s="66" t="s">
        <v>42</v>
      </c>
      <c r="G36" s="72" t="s">
        <v>167</v>
      </c>
      <c r="H36" s="67"/>
      <c r="I36" s="67"/>
      <c r="J36" s="67" t="s">
        <v>253</v>
      </c>
      <c r="K36" s="67"/>
      <c r="L36" s="67"/>
    </row>
    <row r="37" spans="1:12" ht="14.45" x14ac:dyDescent="0.3">
      <c r="A37" s="68"/>
      <c r="B37" s="67"/>
      <c r="C37" s="66"/>
      <c r="D37" s="66"/>
      <c r="E37" s="66"/>
      <c r="F37" s="66" t="s">
        <v>43</v>
      </c>
      <c r="G37" s="72" t="s">
        <v>168</v>
      </c>
      <c r="H37" s="67"/>
      <c r="I37" s="67"/>
      <c r="J37" s="67" t="s">
        <v>254</v>
      </c>
      <c r="K37" s="67"/>
      <c r="L37" s="67"/>
    </row>
    <row r="38" spans="1:12" ht="14.45" x14ac:dyDescent="0.3">
      <c r="A38" s="68">
        <f xml:space="preserve"> A36 + 1</f>
        <v>9</v>
      </c>
      <c r="B38" s="67" t="s">
        <v>151</v>
      </c>
      <c r="C38" s="66">
        <v>0.5</v>
      </c>
      <c r="D38" s="66"/>
      <c r="E38" s="66" t="s">
        <v>154</v>
      </c>
      <c r="F38" s="66"/>
      <c r="G38" s="72" t="s">
        <v>153</v>
      </c>
      <c r="H38" s="67"/>
      <c r="I38" s="67"/>
      <c r="J38" s="67"/>
      <c r="K38" s="67"/>
      <c r="L38" s="67"/>
    </row>
    <row r="39" spans="1:12" ht="14.45" x14ac:dyDescent="0.3">
      <c r="A39" s="68"/>
      <c r="B39" s="67"/>
      <c r="C39" s="66"/>
      <c r="D39" s="66"/>
      <c r="E39" s="66"/>
      <c r="F39" s="66"/>
      <c r="G39" s="72"/>
      <c r="H39" s="67"/>
      <c r="I39" s="67"/>
      <c r="J39" s="67"/>
      <c r="K39" s="67"/>
      <c r="L39" s="67"/>
    </row>
    <row r="40" spans="1:12" ht="14.45" x14ac:dyDescent="0.3">
      <c r="A40" s="68">
        <f xml:space="preserve"> A38 + 1</f>
        <v>10</v>
      </c>
      <c r="B40" s="67" t="s">
        <v>109</v>
      </c>
      <c r="C40" s="66">
        <v>2</v>
      </c>
      <c r="D40" s="66"/>
      <c r="E40" s="66" t="s">
        <v>154</v>
      </c>
      <c r="F40" s="66" t="s">
        <v>42</v>
      </c>
      <c r="G40" s="72" t="s">
        <v>110</v>
      </c>
      <c r="H40" s="67"/>
      <c r="I40" s="67"/>
      <c r="J40" s="67"/>
      <c r="K40" s="67"/>
      <c r="L40" s="67"/>
    </row>
    <row r="41" spans="1:12" ht="14.45" x14ac:dyDescent="0.3">
      <c r="A41" s="68"/>
      <c r="B41" s="67" t="s">
        <v>227</v>
      </c>
      <c r="C41" s="66"/>
      <c r="D41" s="66"/>
      <c r="E41" s="66"/>
      <c r="F41" s="66" t="s">
        <v>43</v>
      </c>
      <c r="G41" s="72" t="s">
        <v>103</v>
      </c>
      <c r="H41" s="67"/>
      <c r="I41" s="67"/>
      <c r="J41" s="67"/>
      <c r="K41" s="67"/>
      <c r="L41" s="67"/>
    </row>
    <row r="42" spans="1:12" ht="14.45" x14ac:dyDescent="0.3">
      <c r="A42" s="68"/>
      <c r="B42" s="67"/>
      <c r="C42" s="66"/>
      <c r="D42" s="66"/>
      <c r="E42" s="66"/>
      <c r="F42" s="66" t="s">
        <v>44</v>
      </c>
      <c r="G42" s="72" t="s">
        <v>104</v>
      </c>
      <c r="H42" s="67"/>
      <c r="I42" s="67"/>
      <c r="J42" s="67"/>
      <c r="K42" s="67"/>
      <c r="L42" s="67"/>
    </row>
    <row r="43" spans="1:12" ht="14.45" x14ac:dyDescent="0.3">
      <c r="A43" s="68"/>
      <c r="B43" s="67"/>
      <c r="C43" s="66"/>
      <c r="D43" s="66"/>
      <c r="E43" s="66"/>
      <c r="F43" s="66" t="s">
        <v>45</v>
      </c>
      <c r="G43" s="72" t="s">
        <v>106</v>
      </c>
      <c r="H43" s="67"/>
      <c r="I43" s="67"/>
      <c r="J43" s="67"/>
      <c r="K43" s="67"/>
      <c r="L43" s="67"/>
    </row>
    <row r="44" spans="1:12" ht="14.45" x14ac:dyDescent="0.3">
      <c r="A44" s="68"/>
      <c r="B44" s="67"/>
      <c r="C44" s="66"/>
      <c r="D44" s="66"/>
      <c r="E44" s="66"/>
      <c r="F44" s="66" t="s">
        <v>58</v>
      </c>
      <c r="G44" s="72" t="s">
        <v>107</v>
      </c>
      <c r="H44" s="67"/>
      <c r="I44" s="67"/>
      <c r="J44" s="67"/>
      <c r="K44" s="67"/>
      <c r="L44" s="67"/>
    </row>
    <row r="45" spans="1:12" ht="14.45" x14ac:dyDescent="0.3">
      <c r="A45" s="68"/>
      <c r="B45" s="67"/>
      <c r="C45" s="66"/>
      <c r="D45" s="66"/>
      <c r="E45" s="66"/>
      <c r="F45" s="66" t="s">
        <v>159</v>
      </c>
      <c r="G45" s="72" t="s">
        <v>105</v>
      </c>
      <c r="H45" s="67"/>
      <c r="I45" s="67"/>
      <c r="J45" s="67"/>
      <c r="K45" s="67"/>
      <c r="L45" s="67"/>
    </row>
    <row r="46" spans="1:12" ht="14.45" x14ac:dyDescent="0.3">
      <c r="A46" s="68"/>
      <c r="B46" s="67"/>
      <c r="C46" s="66"/>
      <c r="D46" s="66"/>
      <c r="E46" s="66"/>
      <c r="F46" s="66"/>
      <c r="G46" s="72"/>
      <c r="H46" s="67"/>
      <c r="I46" s="67"/>
      <c r="J46" s="67"/>
      <c r="K46" s="67"/>
      <c r="L46" s="67"/>
    </row>
    <row r="47" spans="1:12" ht="14.45" x14ac:dyDescent="0.3">
      <c r="A47" s="68">
        <f xml:space="preserve"> A40 + 1</f>
        <v>11</v>
      </c>
      <c r="B47" s="67" t="s">
        <v>108</v>
      </c>
      <c r="C47" s="66">
        <v>2</v>
      </c>
      <c r="D47" s="66"/>
      <c r="E47" s="66" t="s">
        <v>154</v>
      </c>
      <c r="F47" s="66" t="s">
        <v>42</v>
      </c>
      <c r="G47" s="72" t="s">
        <v>103</v>
      </c>
      <c r="H47" s="67"/>
      <c r="I47" s="67"/>
      <c r="J47" s="67"/>
      <c r="K47" s="67" t="s">
        <v>139</v>
      </c>
      <c r="L47" s="67"/>
    </row>
    <row r="48" spans="1:12" ht="14.45" x14ac:dyDescent="0.3">
      <c r="A48" s="68"/>
      <c r="B48" s="67"/>
      <c r="C48" s="66"/>
      <c r="D48" s="66"/>
      <c r="E48" s="66"/>
      <c r="F48" s="66" t="s">
        <v>43</v>
      </c>
      <c r="G48" s="72" t="s">
        <v>111</v>
      </c>
      <c r="H48" s="67"/>
      <c r="I48" s="67"/>
      <c r="J48" s="67"/>
      <c r="K48" s="67"/>
      <c r="L48" s="67"/>
    </row>
    <row r="49" spans="1:12" ht="14.45" x14ac:dyDescent="0.3">
      <c r="A49" s="68"/>
      <c r="B49" s="67"/>
      <c r="C49" s="66"/>
      <c r="D49" s="66"/>
      <c r="E49" s="66"/>
      <c r="F49" s="66" t="s">
        <v>44</v>
      </c>
      <c r="G49" s="72" t="s">
        <v>201</v>
      </c>
      <c r="H49" s="67"/>
      <c r="I49" s="67"/>
      <c r="J49" s="67"/>
      <c r="K49" s="67" t="s">
        <v>138</v>
      </c>
      <c r="L49" s="67"/>
    </row>
    <row r="50" spans="1:12" ht="14.45" x14ac:dyDescent="0.3">
      <c r="A50" s="68"/>
      <c r="B50" s="67"/>
      <c r="C50" s="66"/>
      <c r="D50" s="66"/>
      <c r="E50" s="66"/>
      <c r="F50" s="66" t="s">
        <v>45</v>
      </c>
      <c r="G50" s="72" t="s">
        <v>112</v>
      </c>
      <c r="H50" s="67" t="s">
        <v>114</v>
      </c>
      <c r="I50" s="67"/>
      <c r="J50" s="67"/>
      <c r="K50" s="67"/>
      <c r="L50" s="67"/>
    </row>
    <row r="51" spans="1:12" ht="14.45" x14ac:dyDescent="0.3">
      <c r="A51" s="68"/>
      <c r="B51" s="67"/>
      <c r="C51" s="66"/>
      <c r="D51" s="66"/>
      <c r="E51" s="66"/>
      <c r="F51" s="66" t="s">
        <v>58</v>
      </c>
      <c r="G51" s="72" t="s">
        <v>202</v>
      </c>
      <c r="H51" s="67" t="s">
        <v>203</v>
      </c>
      <c r="I51" s="67"/>
      <c r="J51" s="67"/>
      <c r="K51" s="67"/>
      <c r="L51" s="67"/>
    </row>
    <row r="52" spans="1:12" ht="14.45" x14ac:dyDescent="0.3">
      <c r="A52" s="68"/>
      <c r="B52" s="67"/>
      <c r="C52" s="66"/>
      <c r="D52" s="66"/>
      <c r="E52" s="66"/>
      <c r="F52" s="66" t="s">
        <v>159</v>
      </c>
      <c r="G52" s="72" t="s">
        <v>164</v>
      </c>
      <c r="H52" s="67" t="s">
        <v>203</v>
      </c>
      <c r="I52" s="67"/>
      <c r="J52" s="67"/>
      <c r="K52" s="67"/>
      <c r="L52" s="67"/>
    </row>
    <row r="53" spans="1:12" ht="14.45" x14ac:dyDescent="0.3">
      <c r="A53" s="68"/>
      <c r="B53" s="67"/>
      <c r="C53" s="66"/>
      <c r="D53" s="66"/>
      <c r="E53" s="66"/>
      <c r="F53" s="66"/>
      <c r="G53" s="72"/>
      <c r="H53" s="67"/>
      <c r="I53" s="67"/>
      <c r="J53" s="67"/>
      <c r="K53" s="67"/>
      <c r="L53" s="67"/>
    </row>
    <row r="54" spans="1:12" ht="14.45" x14ac:dyDescent="0.3">
      <c r="A54" s="68">
        <f xml:space="preserve"> A47 + 1</f>
        <v>12</v>
      </c>
      <c r="B54" s="67" t="s">
        <v>221</v>
      </c>
      <c r="C54" s="66">
        <v>2</v>
      </c>
      <c r="D54" s="66"/>
      <c r="E54" s="66"/>
      <c r="F54" s="66" t="s">
        <v>42</v>
      </c>
      <c r="G54" s="72" t="s">
        <v>230</v>
      </c>
      <c r="H54" s="67"/>
      <c r="I54" s="67"/>
      <c r="J54" s="67"/>
      <c r="K54" s="67"/>
      <c r="L54" s="67"/>
    </row>
    <row r="55" spans="1:12" ht="14.45" x14ac:dyDescent="0.3">
      <c r="A55" s="68"/>
      <c r="B55" s="67"/>
      <c r="C55" s="66"/>
      <c r="D55" s="66"/>
      <c r="E55" s="66"/>
      <c r="F55" s="66" t="s">
        <v>43</v>
      </c>
      <c r="G55" s="72" t="s">
        <v>229</v>
      </c>
      <c r="H55" s="67" t="s">
        <v>114</v>
      </c>
      <c r="I55" s="67"/>
      <c r="J55" s="67"/>
      <c r="K55" s="67"/>
      <c r="L55" s="67"/>
    </row>
    <row r="56" spans="1:12" ht="14.45" x14ac:dyDescent="0.3">
      <c r="A56" s="68"/>
      <c r="B56" s="67"/>
      <c r="C56" s="66"/>
      <c r="D56" s="66"/>
      <c r="E56" s="66"/>
      <c r="F56" s="66" t="s">
        <v>44</v>
      </c>
      <c r="G56" s="72" t="s">
        <v>113</v>
      </c>
      <c r="H56" s="67"/>
      <c r="I56" s="67"/>
      <c r="J56" s="67"/>
      <c r="K56" s="67"/>
      <c r="L56" s="67"/>
    </row>
    <row r="57" spans="1:12" ht="14.45" x14ac:dyDescent="0.3">
      <c r="A57" s="68"/>
      <c r="B57" s="67"/>
      <c r="C57" s="66"/>
      <c r="D57" s="66"/>
      <c r="E57" s="66"/>
      <c r="F57" s="66" t="s">
        <v>45</v>
      </c>
      <c r="G57" s="72" t="s">
        <v>228</v>
      </c>
      <c r="H57" s="67"/>
      <c r="I57" s="67"/>
      <c r="J57" s="67"/>
      <c r="K57" s="67"/>
      <c r="L57" s="67"/>
    </row>
    <row r="58" spans="1:12" ht="14.45" x14ac:dyDescent="0.3">
      <c r="A58" s="68"/>
      <c r="B58" s="67"/>
      <c r="C58" s="66"/>
      <c r="D58" s="66"/>
      <c r="E58" s="66"/>
      <c r="F58" s="66"/>
      <c r="G58" s="72"/>
      <c r="H58" s="67"/>
      <c r="I58" s="67"/>
      <c r="J58" s="67"/>
      <c r="K58" s="67"/>
      <c r="L58" s="67"/>
    </row>
    <row r="59" spans="1:12" ht="14.45" x14ac:dyDescent="0.3">
      <c r="A59" s="68">
        <f xml:space="preserve"> A54 + 1</f>
        <v>13</v>
      </c>
      <c r="B59" s="67" t="s">
        <v>233</v>
      </c>
      <c r="C59" s="66">
        <v>2</v>
      </c>
      <c r="D59" s="66"/>
      <c r="E59" s="66" t="s">
        <v>46</v>
      </c>
      <c r="F59" s="66" t="s">
        <v>42</v>
      </c>
      <c r="G59" s="72" t="s">
        <v>255</v>
      </c>
      <c r="H59" s="67"/>
      <c r="I59" s="67"/>
      <c r="J59" s="67"/>
      <c r="K59" s="67"/>
      <c r="L59" s="67"/>
    </row>
    <row r="60" spans="1:12" ht="14.45" x14ac:dyDescent="0.3">
      <c r="A60" s="68"/>
      <c r="B60" s="67"/>
      <c r="C60" s="66"/>
      <c r="D60" s="66"/>
      <c r="E60" s="66"/>
      <c r="F60" s="66" t="s">
        <v>43</v>
      </c>
      <c r="G60" s="72" t="s">
        <v>256</v>
      </c>
      <c r="H60" s="67"/>
      <c r="I60" s="67"/>
      <c r="J60" s="67"/>
      <c r="K60" s="67"/>
      <c r="L60" s="67"/>
    </row>
    <row r="61" spans="1:12" ht="14.45" x14ac:dyDescent="0.3">
      <c r="A61" s="68"/>
      <c r="B61" s="67"/>
      <c r="C61" s="66"/>
      <c r="D61" s="66"/>
      <c r="E61" s="66"/>
      <c r="F61" s="66" t="s">
        <v>44</v>
      </c>
      <c r="G61" s="72" t="s">
        <v>257</v>
      </c>
      <c r="H61" s="67"/>
      <c r="I61" s="67"/>
      <c r="J61" s="67"/>
      <c r="K61" s="67"/>
      <c r="L61" s="67"/>
    </row>
    <row r="62" spans="1:12" ht="14.45" x14ac:dyDescent="0.3">
      <c r="A62" s="68"/>
      <c r="B62" s="67"/>
      <c r="C62" s="66"/>
      <c r="D62" s="66"/>
      <c r="E62" s="66"/>
      <c r="F62" s="66" t="s">
        <v>45</v>
      </c>
      <c r="G62" s="72" t="s">
        <v>258</v>
      </c>
      <c r="H62" s="67" t="s">
        <v>259</v>
      </c>
      <c r="I62" s="67"/>
      <c r="J62" s="67"/>
      <c r="K62" s="67"/>
      <c r="L62" s="67"/>
    </row>
    <row r="63" spans="1:12" ht="14.45" x14ac:dyDescent="0.3">
      <c r="A63" s="68"/>
      <c r="B63" s="67"/>
      <c r="C63" s="66"/>
      <c r="D63" s="66"/>
      <c r="E63" s="66"/>
      <c r="F63" s="66" t="s">
        <v>58</v>
      </c>
      <c r="G63" s="72" t="s">
        <v>260</v>
      </c>
      <c r="H63" s="67"/>
      <c r="I63" s="67"/>
      <c r="J63" s="67"/>
      <c r="K63" s="67"/>
      <c r="L63" s="67"/>
    </row>
    <row r="64" spans="1:12" ht="14.45" x14ac:dyDescent="0.3">
      <c r="A64" s="68">
        <f xml:space="preserve"> A59 + 1</f>
        <v>14</v>
      </c>
      <c r="B64" s="67" t="s">
        <v>234</v>
      </c>
      <c r="C64" s="66">
        <v>0.5</v>
      </c>
      <c r="D64" s="66"/>
      <c r="E64" s="66" t="s">
        <v>46</v>
      </c>
      <c r="F64" s="66" t="s">
        <v>42</v>
      </c>
      <c r="G64" s="72" t="s">
        <v>235</v>
      </c>
      <c r="H64" s="67"/>
      <c r="I64" s="67"/>
      <c r="J64" s="67"/>
      <c r="K64" s="67"/>
      <c r="L64" s="67"/>
    </row>
    <row r="65" spans="1:12" ht="14.45" x14ac:dyDescent="0.3">
      <c r="A65" s="68"/>
      <c r="B65" s="67"/>
      <c r="C65" s="66"/>
      <c r="D65" s="66"/>
      <c r="E65" s="66"/>
      <c r="F65" s="66" t="s">
        <v>43</v>
      </c>
      <c r="G65" s="72" t="s">
        <v>236</v>
      </c>
      <c r="H65" s="67"/>
      <c r="I65" s="67"/>
      <c r="J65" s="67"/>
      <c r="K65" s="67"/>
      <c r="L65" s="67"/>
    </row>
    <row r="66" spans="1:12" ht="14.45" x14ac:dyDescent="0.3">
      <c r="A66" s="68">
        <f xml:space="preserve"> A64 + 1</f>
        <v>15</v>
      </c>
      <c r="B66" s="67" t="s">
        <v>115</v>
      </c>
      <c r="C66" s="66">
        <v>0.5</v>
      </c>
      <c r="D66" s="66"/>
      <c r="E66" s="66" t="s">
        <v>46</v>
      </c>
      <c r="F66" s="66"/>
      <c r="G66" s="72" t="s">
        <v>216</v>
      </c>
      <c r="H66" s="67"/>
      <c r="I66" s="67"/>
      <c r="J66" s="67"/>
      <c r="K66" s="67" t="s">
        <v>160</v>
      </c>
      <c r="L66" s="67"/>
    </row>
    <row r="67" spans="1:12" x14ac:dyDescent="0.25">
      <c r="A67" s="68"/>
      <c r="B67" s="67"/>
      <c r="C67" s="66"/>
      <c r="D67" s="66"/>
      <c r="E67" s="66"/>
      <c r="F67" s="66"/>
      <c r="G67" s="72"/>
      <c r="H67" s="67"/>
      <c r="I67" s="67"/>
      <c r="J67" s="67"/>
      <c r="K67" s="67"/>
      <c r="L67" s="67"/>
    </row>
    <row r="68" spans="1:12" x14ac:dyDescent="0.25">
      <c r="A68" s="68">
        <f xml:space="preserve"> A66 + 1</f>
        <v>16</v>
      </c>
      <c r="B68" s="67" t="s">
        <v>177</v>
      </c>
      <c r="C68" s="66">
        <v>1</v>
      </c>
      <c r="D68" s="66"/>
      <c r="E68" s="66" t="s">
        <v>199</v>
      </c>
      <c r="F68" s="66" t="s">
        <v>42</v>
      </c>
      <c r="G68" s="72" t="s">
        <v>157</v>
      </c>
      <c r="H68" s="67"/>
      <c r="I68" s="67"/>
      <c r="J68" s="67"/>
      <c r="K68" s="67"/>
      <c r="L68" s="67" t="s">
        <v>161</v>
      </c>
    </row>
    <row r="69" spans="1:12" x14ac:dyDescent="0.25">
      <c r="A69" s="68"/>
      <c r="B69" s="67"/>
      <c r="C69" s="66"/>
      <c r="D69" s="66"/>
      <c r="E69" s="66"/>
      <c r="F69" s="66" t="s">
        <v>43</v>
      </c>
      <c r="G69" s="72" t="s">
        <v>165</v>
      </c>
      <c r="H69" s="67"/>
      <c r="I69" s="67"/>
      <c r="J69" s="67"/>
      <c r="K69" s="67"/>
      <c r="L69" s="67"/>
    </row>
    <row r="70" spans="1:12" x14ac:dyDescent="0.25">
      <c r="A70" s="68">
        <f xml:space="preserve"> A68 + 1</f>
        <v>17</v>
      </c>
      <c r="B70" s="67" t="s">
        <v>175</v>
      </c>
      <c r="C70" s="66">
        <v>0.5</v>
      </c>
      <c r="D70" s="66"/>
      <c r="E70" s="66" t="s">
        <v>199</v>
      </c>
      <c r="F70" s="66" t="s">
        <v>42</v>
      </c>
      <c r="G70" s="72" t="s">
        <v>247</v>
      </c>
      <c r="H70" s="67" t="s">
        <v>217</v>
      </c>
      <c r="I70" s="67"/>
      <c r="J70" s="67" t="s">
        <v>244</v>
      </c>
      <c r="K70" s="67"/>
      <c r="L70" s="67" t="s">
        <v>161</v>
      </c>
    </row>
    <row r="71" spans="1:12" x14ac:dyDescent="0.25">
      <c r="A71" s="68"/>
      <c r="B71" s="67"/>
      <c r="C71" s="66"/>
      <c r="D71" s="66"/>
      <c r="E71" s="66"/>
      <c r="F71" s="66" t="s">
        <v>43</v>
      </c>
      <c r="G71" s="72" t="s">
        <v>248</v>
      </c>
      <c r="H71" s="67" t="s">
        <v>245</v>
      </c>
      <c r="I71" s="67"/>
      <c r="J71" s="67" t="s">
        <v>243</v>
      </c>
      <c r="K71" s="67"/>
      <c r="L71" s="67"/>
    </row>
    <row r="72" spans="1:12" x14ac:dyDescent="0.25">
      <c r="A72" s="68"/>
      <c r="B72" s="67"/>
      <c r="C72" s="66"/>
      <c r="D72" s="66"/>
      <c r="E72" s="66"/>
      <c r="F72" s="66" t="s">
        <v>44</v>
      </c>
      <c r="G72" s="72" t="s">
        <v>246</v>
      </c>
      <c r="H72" s="67" t="s">
        <v>215</v>
      </c>
      <c r="I72" s="67"/>
      <c r="J72" s="67"/>
      <c r="K72" s="67"/>
      <c r="L72" s="67"/>
    </row>
    <row r="73" spans="1:12" x14ac:dyDescent="0.25">
      <c r="A73" s="68"/>
      <c r="B73" s="67"/>
      <c r="C73" s="66"/>
      <c r="D73" s="66"/>
      <c r="E73" s="66"/>
      <c r="F73" s="66" t="s">
        <v>45</v>
      </c>
      <c r="G73" s="72" t="s">
        <v>249</v>
      </c>
      <c r="H73" s="67" t="s">
        <v>250</v>
      </c>
      <c r="I73" s="67"/>
      <c r="J73" s="67"/>
      <c r="K73" s="67"/>
      <c r="L73" s="67"/>
    </row>
    <row r="74" spans="1:12" x14ac:dyDescent="0.25">
      <c r="A74" s="68"/>
      <c r="B74" s="67"/>
      <c r="C74" s="66"/>
      <c r="D74" s="66"/>
      <c r="E74" s="66"/>
      <c r="F74" s="66" t="s">
        <v>58</v>
      </c>
      <c r="G74" s="72" t="s">
        <v>158</v>
      </c>
      <c r="H74" s="67"/>
      <c r="I74" s="67"/>
      <c r="J74" s="67"/>
      <c r="K74" s="67"/>
      <c r="L74" s="67"/>
    </row>
    <row r="75" spans="1:12" x14ac:dyDescent="0.25">
      <c r="A75" s="68">
        <f xml:space="preserve"> A70 + 1</f>
        <v>18</v>
      </c>
      <c r="B75" s="67" t="s">
        <v>115</v>
      </c>
      <c r="C75" s="66">
        <v>0.5</v>
      </c>
      <c r="D75" s="66"/>
      <c r="E75" s="66" t="s">
        <v>199</v>
      </c>
      <c r="F75" s="66"/>
      <c r="G75" s="72" t="s">
        <v>116</v>
      </c>
      <c r="H75" s="67" t="s">
        <v>261</v>
      </c>
      <c r="I75" s="67"/>
      <c r="J75" s="67"/>
      <c r="K75" s="67"/>
      <c r="L75" s="67"/>
    </row>
    <row r="76" spans="1:12" x14ac:dyDescent="0.25">
      <c r="A76" s="68"/>
      <c r="B76" s="67"/>
      <c r="C76" s="66"/>
      <c r="D76" s="66"/>
      <c r="E76" s="66"/>
      <c r="F76" s="66"/>
      <c r="G76" s="72"/>
      <c r="H76" s="67"/>
      <c r="I76" s="67"/>
      <c r="J76" s="67"/>
      <c r="K76" s="67"/>
      <c r="L76" s="67"/>
    </row>
    <row r="77" spans="1:12" x14ac:dyDescent="0.25">
      <c r="A77" s="68">
        <f xml:space="preserve"> A75 + 1</f>
        <v>19</v>
      </c>
      <c r="B77" s="67" t="s">
        <v>218</v>
      </c>
      <c r="C77" s="66">
        <v>0.5</v>
      </c>
      <c r="D77" s="66"/>
      <c r="E77" s="75" t="s">
        <v>189</v>
      </c>
      <c r="F77" s="66" t="s">
        <v>42</v>
      </c>
      <c r="G77" s="72" t="s">
        <v>251</v>
      </c>
      <c r="H77" s="67" t="s">
        <v>219</v>
      </c>
      <c r="I77" s="67"/>
      <c r="J77" s="67"/>
      <c r="K77" s="67"/>
      <c r="L77" s="67"/>
    </row>
    <row r="78" spans="1:12" x14ac:dyDescent="0.25">
      <c r="A78" s="68"/>
      <c r="B78" s="67"/>
      <c r="C78" s="66"/>
      <c r="D78" s="66"/>
      <c r="E78" s="75"/>
      <c r="F78" s="66" t="s">
        <v>43</v>
      </c>
      <c r="G78" s="72" t="s">
        <v>252</v>
      </c>
      <c r="H78" s="67"/>
      <c r="I78" s="67"/>
      <c r="J78" s="67"/>
      <c r="K78" s="67"/>
      <c r="L78" s="67"/>
    </row>
    <row r="79" spans="1:12" x14ac:dyDescent="0.25">
      <c r="A79" s="68">
        <f xml:space="preserve"> A77 + 1</f>
        <v>20</v>
      </c>
      <c r="B79" s="67" t="s">
        <v>194</v>
      </c>
      <c r="C79" s="66">
        <v>0.5</v>
      </c>
      <c r="D79" s="66"/>
      <c r="E79" s="75" t="s">
        <v>189</v>
      </c>
      <c r="F79" s="66" t="s">
        <v>42</v>
      </c>
      <c r="G79" s="72" t="s">
        <v>220</v>
      </c>
      <c r="H79" s="67"/>
      <c r="I79" s="67"/>
      <c r="J79" s="67"/>
      <c r="K79" s="67"/>
      <c r="L79" s="67"/>
    </row>
    <row r="80" spans="1:12" x14ac:dyDescent="0.25">
      <c r="A80" s="68"/>
      <c r="B80" s="67"/>
      <c r="C80" s="66"/>
      <c r="D80" s="66"/>
      <c r="E80" s="75"/>
      <c r="F80" s="66" t="s">
        <v>43</v>
      </c>
      <c r="G80" s="72" t="s">
        <v>232</v>
      </c>
      <c r="H80" s="67"/>
      <c r="I80" s="67"/>
      <c r="J80" s="67"/>
      <c r="K80" s="67"/>
      <c r="L80" s="67"/>
    </row>
    <row r="81" spans="1:12" x14ac:dyDescent="0.25">
      <c r="A81" s="68"/>
      <c r="B81" s="67"/>
      <c r="C81" s="66"/>
      <c r="D81" s="66"/>
      <c r="E81" s="75"/>
      <c r="F81" s="66" t="s">
        <v>44</v>
      </c>
      <c r="G81" s="72" t="s">
        <v>152</v>
      </c>
      <c r="H81" s="67"/>
      <c r="I81" s="67"/>
      <c r="J81" s="67"/>
      <c r="K81" s="67"/>
      <c r="L81" s="67"/>
    </row>
    <row r="82" spans="1:12" x14ac:dyDescent="0.25">
      <c r="A82" s="68"/>
      <c r="B82" s="67"/>
      <c r="C82" s="66"/>
      <c r="D82" s="66"/>
      <c r="E82" s="75"/>
      <c r="F82" s="66"/>
      <c r="G82" s="72"/>
      <c r="H82" s="67"/>
      <c r="I82" s="67"/>
      <c r="J82" s="67"/>
      <c r="K82" s="67"/>
      <c r="L82" s="67"/>
    </row>
    <row r="83" spans="1:12" x14ac:dyDescent="0.25">
      <c r="A83" s="68">
        <f xml:space="preserve"> A79 + 1</f>
        <v>21</v>
      </c>
      <c r="B83" s="67" t="s">
        <v>221</v>
      </c>
      <c r="C83" s="66">
        <v>4</v>
      </c>
      <c r="D83" s="66"/>
      <c r="E83" s="75" t="s">
        <v>189</v>
      </c>
      <c r="F83" s="66" t="s">
        <v>42</v>
      </c>
      <c r="G83" s="72" t="s">
        <v>117</v>
      </c>
      <c r="H83" s="67" t="s">
        <v>222</v>
      </c>
      <c r="I83" s="67"/>
      <c r="J83" s="67"/>
      <c r="K83" s="67" t="s">
        <v>223</v>
      </c>
      <c r="L83" s="67"/>
    </row>
    <row r="84" spans="1:12" x14ac:dyDescent="0.25">
      <c r="A84" s="68"/>
      <c r="B84" s="67"/>
      <c r="C84" s="66"/>
      <c r="D84" s="66"/>
      <c r="E84" s="75"/>
      <c r="F84" s="66" t="s">
        <v>43</v>
      </c>
      <c r="G84" s="72" t="s">
        <v>224</v>
      </c>
      <c r="H84" s="67"/>
      <c r="I84" s="67"/>
      <c r="J84" s="67"/>
      <c r="K84" s="67"/>
      <c r="L84" s="67"/>
    </row>
    <row r="85" spans="1:12" x14ac:dyDescent="0.25">
      <c r="A85" s="68"/>
      <c r="B85" s="67"/>
      <c r="C85" s="66"/>
      <c r="D85" s="66"/>
      <c r="E85" s="75"/>
      <c r="F85" s="66" t="s">
        <v>44</v>
      </c>
      <c r="G85" s="72" t="s">
        <v>226</v>
      </c>
      <c r="H85" s="67"/>
      <c r="I85" s="67"/>
      <c r="J85" s="67"/>
      <c r="K85" s="67"/>
      <c r="L85" s="67"/>
    </row>
    <row r="86" spans="1:12" x14ac:dyDescent="0.25">
      <c r="A86" s="68"/>
      <c r="B86" s="67"/>
      <c r="C86" s="66"/>
      <c r="D86" s="66"/>
      <c r="E86" s="75"/>
      <c r="F86" s="66" t="s">
        <v>45</v>
      </c>
      <c r="G86" s="72" t="s">
        <v>225</v>
      </c>
      <c r="H86" s="67"/>
      <c r="I86" s="67"/>
      <c r="J86" s="67"/>
      <c r="K86" s="67"/>
      <c r="L86" s="67"/>
    </row>
    <row r="87" spans="1:12" x14ac:dyDescent="0.25">
      <c r="A87" s="68"/>
      <c r="B87" s="67"/>
      <c r="C87" s="66"/>
      <c r="D87" s="66"/>
      <c r="E87" s="66"/>
      <c r="F87" s="66"/>
      <c r="G87" s="72"/>
      <c r="H87" s="67"/>
      <c r="I87" s="67"/>
      <c r="J87" s="67"/>
      <c r="K87" s="67"/>
      <c r="L87" s="67"/>
    </row>
    <row r="88" spans="1:12" x14ac:dyDescent="0.25">
      <c r="A88" s="68">
        <f xml:space="preserve"> A83 + 1</f>
        <v>22</v>
      </c>
      <c r="B88" s="67" t="s">
        <v>118</v>
      </c>
      <c r="C88" s="66">
        <v>2</v>
      </c>
      <c r="D88" s="66"/>
      <c r="E88" s="66" t="s">
        <v>41</v>
      </c>
      <c r="F88" s="66"/>
      <c r="G88" s="72" t="s">
        <v>231</v>
      </c>
      <c r="H88" s="67"/>
      <c r="I88" s="67"/>
      <c r="J88" s="67"/>
      <c r="K88" s="67"/>
      <c r="L88" s="67"/>
    </row>
    <row r="89" spans="1:12" x14ac:dyDescent="0.25">
      <c r="A89" s="68"/>
      <c r="B89" s="67"/>
      <c r="C89" s="66"/>
      <c r="D89" s="66"/>
      <c r="E89" s="66"/>
      <c r="F89" s="66"/>
      <c r="G89" s="72"/>
      <c r="H89" s="67"/>
      <c r="I89" s="67"/>
      <c r="J89" s="67"/>
      <c r="K89" s="67"/>
      <c r="L89" s="67"/>
    </row>
    <row r="90" spans="1:12" x14ac:dyDescent="0.25">
      <c r="A90" s="68">
        <f xml:space="preserve"> A88 + 1</f>
        <v>23</v>
      </c>
      <c r="B90" s="67" t="s">
        <v>212</v>
      </c>
      <c r="C90" s="66">
        <v>0</v>
      </c>
      <c r="D90" s="66"/>
      <c r="E90" s="66" t="s">
        <v>199</v>
      </c>
      <c r="F90" s="66"/>
      <c r="G90" s="72" t="s">
        <v>214</v>
      </c>
      <c r="H90" s="67" t="s">
        <v>213</v>
      </c>
      <c r="I90" s="67"/>
      <c r="J90" s="67"/>
      <c r="K90" s="67"/>
      <c r="L90" s="67"/>
    </row>
    <row r="91" spans="1:12" x14ac:dyDescent="0.25">
      <c r="A91" s="68"/>
      <c r="B91" s="67"/>
      <c r="C91" s="66"/>
      <c r="D91" s="66"/>
      <c r="E91" s="66"/>
      <c r="F91" s="66"/>
      <c r="G91" s="72"/>
      <c r="H91" s="67"/>
      <c r="I91" s="67"/>
      <c r="J91" s="67"/>
      <c r="K91" s="67"/>
      <c r="L91" s="67"/>
    </row>
    <row r="92" spans="1:12" x14ac:dyDescent="0.25">
      <c r="A92" s="68">
        <f xml:space="preserve"> A90 + 1</f>
        <v>24</v>
      </c>
      <c r="B92" s="67" t="s">
        <v>35</v>
      </c>
      <c r="C92" s="66">
        <v>1</v>
      </c>
      <c r="D92" s="66"/>
      <c r="E92" s="66" t="s">
        <v>46</v>
      </c>
      <c r="F92" s="66" t="s">
        <v>42</v>
      </c>
      <c r="G92" s="72" t="s">
        <v>237</v>
      </c>
      <c r="H92" s="67"/>
      <c r="I92" s="67"/>
      <c r="J92" s="67"/>
      <c r="K92" s="67" t="s">
        <v>34</v>
      </c>
      <c r="L92" s="67"/>
    </row>
    <row r="93" spans="1:12" x14ac:dyDescent="0.25">
      <c r="A93" s="68"/>
      <c r="B93" s="67"/>
      <c r="C93" s="66"/>
      <c r="D93" s="66"/>
      <c r="E93" s="66"/>
      <c r="F93" s="66" t="s">
        <v>43</v>
      </c>
      <c r="G93" s="72" t="s">
        <v>238</v>
      </c>
      <c r="H93" s="67"/>
      <c r="I93" s="67"/>
      <c r="J93" s="67"/>
      <c r="K93" s="67"/>
      <c r="L93" s="67"/>
    </row>
    <row r="94" spans="1:12" x14ac:dyDescent="0.25">
      <c r="A94" s="68"/>
      <c r="B94" s="67"/>
      <c r="C94" s="66"/>
      <c r="D94" s="66"/>
      <c r="E94" s="66"/>
      <c r="F94" s="66" t="s">
        <v>44</v>
      </c>
      <c r="G94" s="72" t="s">
        <v>239</v>
      </c>
      <c r="H94" s="67"/>
      <c r="I94" s="67"/>
      <c r="J94" s="67"/>
      <c r="K94" s="67"/>
      <c r="L94" s="67"/>
    </row>
    <row r="95" spans="1:12" x14ac:dyDescent="0.25">
      <c r="A95" s="68"/>
      <c r="B95" s="67"/>
      <c r="C95" s="66"/>
      <c r="D95" s="66"/>
      <c r="E95" s="66"/>
      <c r="F95" s="66" t="s">
        <v>45</v>
      </c>
      <c r="G95" s="72" t="s">
        <v>36</v>
      </c>
      <c r="H95" s="67"/>
      <c r="I95" s="67"/>
      <c r="J95" s="67"/>
      <c r="K95" s="67"/>
      <c r="L95" s="67"/>
    </row>
    <row r="96" spans="1:12" x14ac:dyDescent="0.25">
      <c r="A96" s="68"/>
      <c r="B96" s="67"/>
      <c r="C96" s="66"/>
      <c r="D96" s="66"/>
      <c r="E96" s="66"/>
      <c r="F96" s="66"/>
      <c r="G96" s="72"/>
      <c r="H96" s="67"/>
      <c r="I96" s="67"/>
      <c r="J96" s="67"/>
      <c r="K96" s="67"/>
      <c r="L96" s="67"/>
    </row>
    <row r="97" spans="1:12" x14ac:dyDescent="0.25">
      <c r="A97" s="68">
        <f xml:space="preserve"> A92 + 1</f>
        <v>25</v>
      </c>
      <c r="B97" s="67" t="s">
        <v>125</v>
      </c>
      <c r="C97" s="66">
        <v>1</v>
      </c>
      <c r="D97" s="66"/>
      <c r="E97" s="66" t="s">
        <v>41</v>
      </c>
      <c r="F97" s="66" t="s">
        <v>42</v>
      </c>
      <c r="G97" s="72" t="s">
        <v>85</v>
      </c>
      <c r="H97" s="67" t="s">
        <v>86</v>
      </c>
      <c r="I97" s="67"/>
      <c r="J97" s="67"/>
      <c r="K97" s="67" t="s">
        <v>33</v>
      </c>
      <c r="L97" s="67"/>
    </row>
    <row r="98" spans="1:12" x14ac:dyDescent="0.25">
      <c r="A98" s="68"/>
      <c r="B98" s="67"/>
      <c r="C98" s="66"/>
      <c r="D98" s="66"/>
      <c r="E98" s="66"/>
      <c r="F98" s="66" t="s">
        <v>43</v>
      </c>
      <c r="G98" s="87" t="s">
        <v>240</v>
      </c>
      <c r="H98" s="67"/>
      <c r="I98" s="67"/>
      <c r="J98" s="67"/>
      <c r="K98" s="67" t="s">
        <v>83</v>
      </c>
      <c r="L98" s="67"/>
    </row>
    <row r="99" spans="1:12" x14ac:dyDescent="0.25">
      <c r="A99" s="68"/>
      <c r="B99" s="67"/>
      <c r="C99" s="66"/>
      <c r="D99" s="66"/>
      <c r="E99" s="66"/>
      <c r="F99" s="66"/>
      <c r="G99" s="72"/>
      <c r="H99" s="67"/>
      <c r="I99" s="67"/>
      <c r="J99" s="67"/>
      <c r="K99" s="67"/>
      <c r="L99" s="67"/>
    </row>
    <row r="100" spans="1:12" x14ac:dyDescent="0.25">
      <c r="A100" s="68">
        <f xml:space="preserve"> A97 + 1</f>
        <v>26</v>
      </c>
      <c r="B100" s="67" t="s">
        <v>119</v>
      </c>
      <c r="C100" s="66">
        <v>1</v>
      </c>
      <c r="D100" s="66"/>
      <c r="E100" s="66" t="s">
        <v>154</v>
      </c>
      <c r="F100" s="66" t="s">
        <v>42</v>
      </c>
      <c r="G100" s="72" t="s">
        <v>120</v>
      </c>
      <c r="H100" s="67"/>
      <c r="I100" s="67"/>
      <c r="J100" s="67"/>
      <c r="K100" s="67"/>
      <c r="L100" s="67"/>
    </row>
    <row r="101" spans="1:12" x14ac:dyDescent="0.25">
      <c r="A101" s="68"/>
      <c r="B101" s="67"/>
      <c r="C101" s="66"/>
      <c r="D101" s="66"/>
      <c r="E101" s="66"/>
      <c r="F101" s="66" t="s">
        <v>43</v>
      </c>
      <c r="G101" s="72" t="s">
        <v>121</v>
      </c>
      <c r="H101" s="67"/>
      <c r="I101" s="67"/>
      <c r="J101" s="67"/>
      <c r="K101" s="67"/>
      <c r="L101" s="67"/>
    </row>
    <row r="102" spans="1:12" x14ac:dyDescent="0.25">
      <c r="A102" s="68"/>
      <c r="B102" s="67"/>
      <c r="C102" s="66"/>
      <c r="D102" s="66"/>
      <c r="E102" s="66"/>
      <c r="F102" s="66" t="s">
        <v>44</v>
      </c>
      <c r="G102" s="72" t="s">
        <v>122</v>
      </c>
      <c r="H102" s="67"/>
      <c r="I102" s="67"/>
      <c r="J102" s="67"/>
      <c r="K102" s="67"/>
      <c r="L102" s="67"/>
    </row>
    <row r="103" spans="1:12" x14ac:dyDescent="0.25">
      <c r="A103" s="68">
        <f xml:space="preserve"> A100 + 1</f>
        <v>27</v>
      </c>
      <c r="B103" s="67" t="s">
        <v>176</v>
      </c>
      <c r="C103" s="66">
        <v>0</v>
      </c>
      <c r="D103" s="66"/>
      <c r="E103" s="66" t="s">
        <v>154</v>
      </c>
      <c r="F103" s="66"/>
      <c r="G103" s="72" t="s">
        <v>123</v>
      </c>
      <c r="H103" s="67"/>
      <c r="I103" s="67"/>
      <c r="J103" s="67"/>
      <c r="K103" s="67"/>
      <c r="L103" s="67"/>
    </row>
    <row r="104" spans="1:12" x14ac:dyDescent="0.25">
      <c r="A104" s="68"/>
      <c r="B104" s="67"/>
      <c r="C104" s="66"/>
      <c r="D104" s="66"/>
      <c r="E104" s="66"/>
      <c r="F104" s="66"/>
      <c r="G104" s="72"/>
      <c r="H104" s="67"/>
      <c r="I104" s="67"/>
      <c r="J104" s="67"/>
      <c r="K104" s="67"/>
      <c r="L104" s="67"/>
    </row>
    <row r="105" spans="1:12" x14ac:dyDescent="0.25">
      <c r="A105" s="69">
        <f xml:space="preserve"> A103 + 1</f>
        <v>28</v>
      </c>
      <c r="B105" s="70" t="s">
        <v>124</v>
      </c>
      <c r="C105" s="71">
        <v>2</v>
      </c>
      <c r="D105" s="71"/>
      <c r="E105" s="71" t="s">
        <v>154</v>
      </c>
      <c r="F105" s="71" t="s">
        <v>42</v>
      </c>
      <c r="G105" s="70" t="s">
        <v>155</v>
      </c>
      <c r="H105" s="70"/>
      <c r="I105" s="70"/>
      <c r="J105" s="70"/>
      <c r="K105" s="70"/>
      <c r="L105" s="70"/>
    </row>
    <row r="106" spans="1:12" x14ac:dyDescent="0.25">
      <c r="A106" s="69"/>
      <c r="B106" s="70"/>
      <c r="C106" s="71"/>
      <c r="D106" s="71"/>
      <c r="E106" s="71"/>
      <c r="F106" s="71" t="s">
        <v>43</v>
      </c>
      <c r="G106" s="70" t="s">
        <v>78</v>
      </c>
      <c r="H106" s="70"/>
      <c r="I106" s="70"/>
      <c r="J106" s="70"/>
      <c r="K106" s="70"/>
      <c r="L106" s="70"/>
    </row>
    <row r="107" spans="1:12" x14ac:dyDescent="0.25">
      <c r="A107" s="68"/>
      <c r="B107" s="67"/>
      <c r="C107" s="66"/>
      <c r="D107" s="66"/>
      <c r="E107" s="66"/>
      <c r="F107" s="66"/>
      <c r="G107" s="72"/>
      <c r="H107" s="67"/>
      <c r="I107" s="67"/>
      <c r="J107" s="67"/>
      <c r="K107" s="67"/>
      <c r="L107" s="67"/>
    </row>
    <row r="108" spans="1:12" x14ac:dyDescent="0.25">
      <c r="A108" s="68">
        <f xml:space="preserve"> A105 + 1</f>
        <v>29</v>
      </c>
      <c r="B108" s="67" t="s">
        <v>242</v>
      </c>
      <c r="C108" s="66">
        <v>2</v>
      </c>
      <c r="D108" s="66"/>
      <c r="E108" s="66" t="s">
        <v>41</v>
      </c>
      <c r="F108" s="66"/>
      <c r="G108" s="72" t="s">
        <v>241</v>
      </c>
      <c r="H108" s="67" t="s">
        <v>40</v>
      </c>
      <c r="I108" s="67"/>
      <c r="J108" s="67"/>
      <c r="K108" s="67"/>
      <c r="L108" s="67" t="s">
        <v>39</v>
      </c>
    </row>
    <row r="109" spans="1:12" x14ac:dyDescent="0.25">
      <c r="A109" s="68"/>
      <c r="B109" s="67"/>
      <c r="C109" s="66"/>
      <c r="D109" s="66"/>
      <c r="E109" s="66"/>
      <c r="F109" s="66"/>
      <c r="G109" s="72"/>
      <c r="H109" s="67"/>
      <c r="I109" s="67"/>
      <c r="J109" s="67"/>
      <c r="K109" s="67"/>
      <c r="L109" s="67"/>
    </row>
    <row r="110" spans="1:12" x14ac:dyDescent="0.25">
      <c r="A110" s="68">
        <f xml:space="preserve"> A108 + 1</f>
        <v>30</v>
      </c>
      <c r="B110" s="67" t="s">
        <v>125</v>
      </c>
      <c r="C110" s="66"/>
      <c r="D110" s="66"/>
      <c r="E110" s="66" t="s">
        <v>41</v>
      </c>
      <c r="F110" s="66"/>
      <c r="G110" s="72" t="s">
        <v>156</v>
      </c>
      <c r="H110" s="67"/>
      <c r="I110" s="67"/>
      <c r="J110" s="67"/>
      <c r="K110" s="67" t="s">
        <v>87</v>
      </c>
      <c r="L110" s="67"/>
    </row>
    <row r="111" spans="1:12" x14ac:dyDescent="0.25">
      <c r="A111" s="68">
        <f xml:space="preserve"> A110 + 1</f>
        <v>31</v>
      </c>
      <c r="B111" s="67" t="s">
        <v>263</v>
      </c>
      <c r="C111" s="66">
        <v>4</v>
      </c>
      <c r="D111" s="66"/>
      <c r="E111" s="66" t="s">
        <v>46</v>
      </c>
      <c r="F111" s="66" t="s">
        <v>42</v>
      </c>
      <c r="G111" s="72" t="s">
        <v>262</v>
      </c>
      <c r="H111" s="67"/>
      <c r="I111" s="67"/>
      <c r="J111" s="67"/>
      <c r="K111" s="67"/>
      <c r="L111" s="67" t="s">
        <v>126</v>
      </c>
    </row>
    <row r="112" spans="1:12" x14ac:dyDescent="0.25">
      <c r="A112" s="68"/>
      <c r="B112" s="67"/>
      <c r="C112" s="66"/>
      <c r="D112" s="66"/>
      <c r="E112" s="66"/>
      <c r="F112" s="66" t="s">
        <v>43</v>
      </c>
      <c r="G112" s="72" t="s">
        <v>47</v>
      </c>
      <c r="H112" s="67"/>
      <c r="I112" s="67"/>
      <c r="J112" s="67"/>
      <c r="K112" s="67"/>
      <c r="L112" s="67" t="s">
        <v>127</v>
      </c>
    </row>
    <row r="113" spans="1:12" x14ac:dyDescent="0.25">
      <c r="A113" s="68"/>
      <c r="B113" s="67"/>
      <c r="C113" s="66"/>
      <c r="D113" s="66"/>
      <c r="E113" s="66"/>
      <c r="F113" s="66" t="s">
        <v>44</v>
      </c>
      <c r="G113" s="72" t="s">
        <v>128</v>
      </c>
      <c r="H113" s="67"/>
      <c r="I113" s="67"/>
      <c r="J113" s="67"/>
      <c r="K113" s="67"/>
      <c r="L113" s="67"/>
    </row>
    <row r="114" spans="1:12" x14ac:dyDescent="0.25">
      <c r="A114" s="68"/>
      <c r="B114" s="67"/>
      <c r="C114" s="66"/>
      <c r="D114" s="66"/>
      <c r="E114" s="66"/>
      <c r="F114" s="66" t="s">
        <v>45</v>
      </c>
      <c r="G114" s="72" t="s">
        <v>48</v>
      </c>
      <c r="H114" s="67"/>
      <c r="I114" s="67"/>
      <c r="J114" s="67"/>
      <c r="K114" s="67"/>
      <c r="L114" s="67" t="s">
        <v>50</v>
      </c>
    </row>
    <row r="115" spans="1:12" x14ac:dyDescent="0.25">
      <c r="A115" s="68"/>
      <c r="B115" s="67"/>
      <c r="C115" s="66"/>
      <c r="D115" s="66"/>
      <c r="E115" s="66"/>
      <c r="F115" s="66" t="s">
        <v>58</v>
      </c>
      <c r="G115" s="72" t="s">
        <v>49</v>
      </c>
      <c r="H115" s="67"/>
      <c r="I115" s="67"/>
      <c r="J115" s="67"/>
      <c r="K115" s="67"/>
      <c r="L115" s="67" t="s">
        <v>51</v>
      </c>
    </row>
    <row r="116" spans="1:12" x14ac:dyDescent="0.25">
      <c r="A116" s="68">
        <f xml:space="preserve"> A111 + 1</f>
        <v>32</v>
      </c>
      <c r="B116" s="67" t="s">
        <v>268</v>
      </c>
      <c r="C116" s="66">
        <v>2</v>
      </c>
      <c r="D116" s="66"/>
      <c r="E116" s="66" t="s">
        <v>46</v>
      </c>
      <c r="F116" s="66" t="s">
        <v>42</v>
      </c>
      <c r="G116" s="72" t="s">
        <v>265</v>
      </c>
      <c r="H116" s="67"/>
      <c r="I116" s="67"/>
      <c r="J116" s="67"/>
      <c r="K116" s="67"/>
      <c r="L116" s="67"/>
    </row>
    <row r="117" spans="1:12" x14ac:dyDescent="0.25">
      <c r="A117" s="68"/>
      <c r="B117" s="67"/>
      <c r="C117" s="66"/>
      <c r="D117" s="66"/>
      <c r="E117" s="66"/>
      <c r="F117" s="66" t="s">
        <v>43</v>
      </c>
      <c r="G117" s="72" t="s">
        <v>267</v>
      </c>
      <c r="H117" s="67"/>
      <c r="I117" s="67"/>
      <c r="J117" s="67"/>
      <c r="K117" s="67"/>
      <c r="L117" s="67"/>
    </row>
    <row r="118" spans="1:12" x14ac:dyDescent="0.25">
      <c r="A118" s="68"/>
      <c r="B118" s="67"/>
      <c r="C118" s="66"/>
      <c r="D118" s="66"/>
      <c r="E118" s="66"/>
      <c r="F118" s="66" t="s">
        <v>44</v>
      </c>
      <c r="G118" s="72" t="s">
        <v>266</v>
      </c>
      <c r="H118" s="67"/>
      <c r="I118" s="67"/>
      <c r="J118" s="67"/>
      <c r="K118" s="67"/>
      <c r="L118" s="67"/>
    </row>
    <row r="119" spans="1:12" x14ac:dyDescent="0.25">
      <c r="A119" s="68"/>
      <c r="B119" s="67"/>
      <c r="C119" s="66"/>
      <c r="D119" s="66"/>
      <c r="E119" s="66"/>
      <c r="F119" s="66"/>
      <c r="G119" s="72"/>
      <c r="H119" s="67"/>
      <c r="I119" s="67"/>
      <c r="J119" s="67"/>
      <c r="K119" s="67"/>
      <c r="L119" s="67"/>
    </row>
    <row r="120" spans="1:12" x14ac:dyDescent="0.25">
      <c r="A120" s="68">
        <f xml:space="preserve"> A116 + 1</f>
        <v>33</v>
      </c>
      <c r="B120" s="67" t="s">
        <v>264</v>
      </c>
      <c r="C120" s="66">
        <v>1</v>
      </c>
      <c r="D120" s="66"/>
      <c r="E120" s="66" t="s">
        <v>41</v>
      </c>
      <c r="F120" s="66"/>
      <c r="G120" s="72" t="s">
        <v>84</v>
      </c>
      <c r="H120" s="67"/>
      <c r="I120" s="67"/>
      <c r="J120" s="67"/>
      <c r="K120" s="67" t="s">
        <v>87</v>
      </c>
      <c r="L120" s="67"/>
    </row>
    <row r="121" spans="1:12" x14ac:dyDescent="0.25">
      <c r="A121" s="68">
        <f t="shared" ref="A121:A122" si="1" xml:space="preserve"> A120 + 1</f>
        <v>34</v>
      </c>
      <c r="B121" s="67" t="s">
        <v>129</v>
      </c>
      <c r="C121" s="66">
        <v>0.5</v>
      </c>
      <c r="D121" s="66"/>
      <c r="E121" s="66" t="s">
        <v>53</v>
      </c>
      <c r="F121" s="66"/>
      <c r="G121" s="72" t="s">
        <v>88</v>
      </c>
      <c r="H121" s="67"/>
      <c r="I121" s="67"/>
      <c r="J121" s="67"/>
      <c r="K121" s="67" t="s">
        <v>89</v>
      </c>
      <c r="L121" s="67"/>
    </row>
    <row r="122" spans="1:12" x14ac:dyDescent="0.25">
      <c r="A122" s="68">
        <f t="shared" si="1"/>
        <v>35</v>
      </c>
      <c r="B122" s="67" t="s">
        <v>52</v>
      </c>
      <c r="C122" s="66">
        <v>0.5</v>
      </c>
      <c r="D122" s="66"/>
      <c r="E122" s="66" t="s">
        <v>53</v>
      </c>
      <c r="F122" s="66"/>
      <c r="G122" s="72" t="s">
        <v>54</v>
      </c>
      <c r="H122" s="67"/>
      <c r="I122" s="67"/>
      <c r="J122" s="67"/>
      <c r="K122" s="67"/>
      <c r="L122" s="67"/>
    </row>
    <row r="123" spans="1:12" x14ac:dyDescent="0.25">
      <c r="A123" s="68">
        <f xml:space="preserve"> A122 + 1</f>
        <v>36</v>
      </c>
      <c r="B123" s="67" t="s">
        <v>55</v>
      </c>
      <c r="C123" s="66">
        <v>0.5</v>
      </c>
      <c r="D123" s="66"/>
      <c r="E123" s="66" t="s">
        <v>41</v>
      </c>
      <c r="F123" s="66"/>
      <c r="G123" s="72" t="s">
        <v>56</v>
      </c>
      <c r="H123" s="67"/>
      <c r="I123" s="67"/>
      <c r="J123" s="67"/>
      <c r="K123" s="67" t="s">
        <v>33</v>
      </c>
      <c r="L123" s="67"/>
    </row>
    <row r="124" spans="1:12" x14ac:dyDescent="0.25">
      <c r="A124" s="68">
        <f xml:space="preserve"> A123 + 1</f>
        <v>37</v>
      </c>
      <c r="B124" s="67" t="s">
        <v>57</v>
      </c>
      <c r="C124" s="66">
        <v>0.5</v>
      </c>
      <c r="D124" s="66"/>
      <c r="E124" s="66" t="s">
        <v>41</v>
      </c>
      <c r="F124" s="66"/>
      <c r="G124" s="72" t="s">
        <v>38</v>
      </c>
      <c r="H124" s="67" t="s">
        <v>40</v>
      </c>
      <c r="I124" s="67"/>
      <c r="J124" s="67"/>
      <c r="K124" s="67"/>
      <c r="L124" s="67" t="s">
        <v>39</v>
      </c>
    </row>
    <row r="125" spans="1:12" x14ac:dyDescent="0.25">
      <c r="A125" s="68">
        <f>A124 + 1</f>
        <v>38</v>
      </c>
      <c r="B125" s="67" t="s">
        <v>59</v>
      </c>
      <c r="C125" s="66">
        <v>1</v>
      </c>
      <c r="D125" s="66"/>
      <c r="E125" s="66" t="s">
        <v>41</v>
      </c>
      <c r="F125" s="66" t="s">
        <v>42</v>
      </c>
      <c r="G125" s="72" t="s">
        <v>81</v>
      </c>
      <c r="H125" s="67"/>
      <c r="I125" s="67"/>
      <c r="J125" s="67"/>
      <c r="K125" s="67" t="s">
        <v>33</v>
      </c>
      <c r="L125" s="67" t="s">
        <v>39</v>
      </c>
    </row>
    <row r="126" spans="1:12" x14ac:dyDescent="0.25">
      <c r="A126" s="68"/>
      <c r="B126" s="67"/>
      <c r="C126" s="66"/>
      <c r="D126" s="66"/>
      <c r="E126" s="66"/>
      <c r="F126" s="66" t="s">
        <v>43</v>
      </c>
      <c r="G126" s="72" t="s">
        <v>80</v>
      </c>
      <c r="H126" s="67"/>
      <c r="I126" s="67"/>
      <c r="J126" s="67"/>
      <c r="K126" s="67" t="s">
        <v>99</v>
      </c>
      <c r="L126" s="67"/>
    </row>
    <row r="127" spans="1:12" x14ac:dyDescent="0.25">
      <c r="A127" s="68"/>
      <c r="B127" s="67"/>
      <c r="C127" s="66"/>
      <c r="D127" s="66"/>
      <c r="E127" s="66"/>
      <c r="F127" s="66" t="s">
        <v>44</v>
      </c>
      <c r="G127" s="72" t="s">
        <v>79</v>
      </c>
      <c r="H127" s="67"/>
      <c r="I127" s="67"/>
      <c r="J127" s="67"/>
      <c r="K127" s="67" t="s">
        <v>99</v>
      </c>
      <c r="L127" s="67" t="s">
        <v>39</v>
      </c>
    </row>
    <row r="128" spans="1:12" x14ac:dyDescent="0.25">
      <c r="A128" s="68">
        <f xml:space="preserve"> A125 + 1</f>
        <v>39</v>
      </c>
      <c r="B128" s="67" t="s">
        <v>60</v>
      </c>
      <c r="C128" s="66">
        <v>1</v>
      </c>
      <c r="D128" s="66"/>
      <c r="E128" s="66" t="s">
        <v>41</v>
      </c>
      <c r="F128" s="66" t="s">
        <v>42</v>
      </c>
      <c r="G128" s="72" t="s">
        <v>61</v>
      </c>
      <c r="H128" s="67" t="s">
        <v>90</v>
      </c>
      <c r="I128" s="67"/>
      <c r="J128" s="67"/>
      <c r="K128" s="67" t="s">
        <v>99</v>
      </c>
      <c r="L128" s="67" t="s">
        <v>39</v>
      </c>
    </row>
    <row r="129" spans="1:12" x14ac:dyDescent="0.25">
      <c r="A129" s="68"/>
      <c r="B129" s="67"/>
      <c r="C129" s="66"/>
      <c r="D129" s="66"/>
      <c r="E129" s="66"/>
      <c r="F129" s="66" t="s">
        <v>43</v>
      </c>
      <c r="G129" s="72" t="s">
        <v>62</v>
      </c>
      <c r="H129" s="67"/>
      <c r="I129" s="67"/>
      <c r="J129" s="67"/>
      <c r="K129" s="67" t="s">
        <v>100</v>
      </c>
      <c r="L129" s="67"/>
    </row>
    <row r="130" spans="1:12" x14ac:dyDescent="0.25">
      <c r="A130" s="68"/>
      <c r="B130" s="67"/>
      <c r="C130" s="66"/>
      <c r="D130" s="66"/>
      <c r="E130" s="66"/>
      <c r="F130" s="66" t="s">
        <v>44</v>
      </c>
      <c r="G130" s="72" t="s">
        <v>63</v>
      </c>
      <c r="H130" s="67"/>
      <c r="I130" s="67"/>
      <c r="J130" s="67"/>
      <c r="K130" s="67"/>
      <c r="L130" s="67"/>
    </row>
    <row r="131" spans="1:12" x14ac:dyDescent="0.25">
      <c r="A131" s="68">
        <f>A128+1</f>
        <v>40</v>
      </c>
      <c r="B131" s="67" t="s">
        <v>93</v>
      </c>
      <c r="C131" s="66"/>
      <c r="D131" s="66"/>
      <c r="E131" s="66" t="s">
        <v>41</v>
      </c>
      <c r="F131" s="66"/>
      <c r="G131" s="72" t="s">
        <v>94</v>
      </c>
      <c r="H131" s="67"/>
      <c r="I131" s="67"/>
      <c r="J131" s="67"/>
      <c r="K131" s="67"/>
      <c r="L131" s="67"/>
    </row>
    <row r="132" spans="1:12" x14ac:dyDescent="0.25">
      <c r="A132" s="68">
        <f>A131+1</f>
        <v>41</v>
      </c>
      <c r="B132" s="67" t="s">
        <v>95</v>
      </c>
      <c r="C132" s="66"/>
      <c r="D132" s="66"/>
      <c r="E132" s="66" t="s">
        <v>41</v>
      </c>
      <c r="F132" s="66"/>
      <c r="G132" s="72" t="s">
        <v>96</v>
      </c>
      <c r="H132" s="67"/>
      <c r="I132" s="67"/>
      <c r="J132" s="67"/>
      <c r="K132" s="67"/>
      <c r="L132" s="67"/>
    </row>
    <row r="133" spans="1:12" x14ac:dyDescent="0.25">
      <c r="A133" s="68">
        <f xml:space="preserve"> A132+1</f>
        <v>42</v>
      </c>
      <c r="B133" s="67" t="s">
        <v>91</v>
      </c>
      <c r="C133" s="66"/>
      <c r="D133" s="66"/>
      <c r="E133" s="66" t="s">
        <v>41</v>
      </c>
      <c r="F133" s="66"/>
      <c r="G133" s="72" t="s">
        <v>92</v>
      </c>
      <c r="H133" s="67"/>
      <c r="I133" s="67"/>
      <c r="J133" s="67"/>
      <c r="K133" s="67"/>
      <c r="L133" s="67"/>
    </row>
    <row r="134" spans="1:12" x14ac:dyDescent="0.25">
      <c r="A134" s="68">
        <f xml:space="preserve"> A133 + 1</f>
        <v>43</v>
      </c>
      <c r="B134" s="67" t="s">
        <v>0</v>
      </c>
      <c r="C134" s="66">
        <v>1</v>
      </c>
      <c r="D134" s="66"/>
      <c r="E134" s="66" t="s">
        <v>64</v>
      </c>
      <c r="F134" s="66"/>
      <c r="G134" s="72"/>
      <c r="H134" s="67"/>
      <c r="I134" s="67"/>
      <c r="J134" s="67"/>
      <c r="K134" s="67"/>
      <c r="L134" s="67" t="s">
        <v>39</v>
      </c>
    </row>
    <row r="135" spans="1:12" x14ac:dyDescent="0.25">
      <c r="A135" s="68">
        <f xml:space="preserve"> A134 + 1</f>
        <v>44</v>
      </c>
      <c r="B135" s="67" t="s">
        <v>65</v>
      </c>
      <c r="C135" s="66">
        <v>1</v>
      </c>
      <c r="D135" s="66"/>
      <c r="E135" s="66" t="s">
        <v>41</v>
      </c>
      <c r="F135" s="66"/>
      <c r="G135" s="72" t="s">
        <v>66</v>
      </c>
      <c r="H135" s="67"/>
      <c r="I135" s="67"/>
      <c r="J135" s="67"/>
      <c r="K135" s="67" t="s">
        <v>101</v>
      </c>
      <c r="L135" s="67"/>
    </row>
    <row r="136" spans="1:12" x14ac:dyDescent="0.25">
      <c r="A136" s="68">
        <f>A135+ 1</f>
        <v>45</v>
      </c>
      <c r="B136" s="67" t="s">
        <v>67</v>
      </c>
      <c r="C136" s="66">
        <v>1</v>
      </c>
      <c r="D136" s="66"/>
      <c r="E136" s="66" t="s">
        <v>68</v>
      </c>
      <c r="F136" s="66"/>
      <c r="G136" s="72"/>
      <c r="H136" s="67"/>
      <c r="I136" s="67"/>
      <c r="J136" s="67"/>
      <c r="K136" s="67"/>
      <c r="L136" s="67"/>
    </row>
    <row r="137" spans="1:12" x14ac:dyDescent="0.25">
      <c r="A137" s="68">
        <f xml:space="preserve"> A136 + 1</f>
        <v>46</v>
      </c>
      <c r="B137" s="67" t="s">
        <v>178</v>
      </c>
      <c r="C137" s="66">
        <v>1</v>
      </c>
      <c r="D137" s="66"/>
      <c r="E137" s="66"/>
      <c r="F137" s="66"/>
      <c r="G137" s="72"/>
      <c r="H137" s="67"/>
      <c r="I137" s="67"/>
      <c r="J137" s="67"/>
      <c r="K137" s="67"/>
      <c r="L137" s="67"/>
    </row>
    <row r="138" spans="1:12" x14ac:dyDescent="0.25">
      <c r="A138" s="68">
        <f t="shared" ref="A138:A139" si="2" xml:space="preserve"> A137 + 1</f>
        <v>47</v>
      </c>
      <c r="B138" s="67" t="s">
        <v>179</v>
      </c>
      <c r="C138" s="66">
        <v>1</v>
      </c>
      <c r="D138" s="66"/>
      <c r="E138" s="66"/>
      <c r="F138" s="66"/>
      <c r="G138" s="72"/>
      <c r="H138" s="67"/>
      <c r="I138" s="67"/>
      <c r="J138" s="67"/>
      <c r="K138" s="67"/>
      <c r="L138" s="67"/>
    </row>
    <row r="139" spans="1:12" x14ac:dyDescent="0.25">
      <c r="A139" s="68">
        <f t="shared" si="2"/>
        <v>48</v>
      </c>
      <c r="B139" s="67" t="s">
        <v>59</v>
      </c>
      <c r="C139" s="66">
        <v>1</v>
      </c>
      <c r="D139" s="66"/>
      <c r="E139" s="66" t="s">
        <v>41</v>
      </c>
      <c r="F139" s="66"/>
      <c r="G139" s="67" t="s">
        <v>97</v>
      </c>
      <c r="H139" s="67"/>
      <c r="I139" s="67"/>
      <c r="J139" s="67"/>
      <c r="K139" s="67"/>
      <c r="L139" s="67"/>
    </row>
    <row r="140" spans="1:12" x14ac:dyDescent="0.25">
      <c r="A140" s="68">
        <f xml:space="preserve"> A139 + 1</f>
        <v>49</v>
      </c>
      <c r="B140" s="67" t="s">
        <v>163</v>
      </c>
      <c r="C140" s="66"/>
      <c r="D140" s="66"/>
      <c r="E140" s="66" t="s">
        <v>64</v>
      </c>
      <c r="F140" s="66"/>
      <c r="G140" s="67" t="s">
        <v>162</v>
      </c>
      <c r="H140" s="67"/>
      <c r="I140" s="67"/>
      <c r="J140" s="67"/>
      <c r="K140" s="67"/>
      <c r="L140" s="67"/>
    </row>
    <row r="141" spans="1:12" x14ac:dyDescent="0.25">
      <c r="A141" s="68"/>
      <c r="B141" s="67"/>
      <c r="C141" s="66"/>
      <c r="D141" s="66"/>
      <c r="E141" s="66"/>
      <c r="F141" s="66"/>
      <c r="G141" s="67"/>
      <c r="H141" s="67"/>
      <c r="I141" s="67"/>
      <c r="J141" s="67"/>
      <c r="K141" s="67"/>
      <c r="L141" s="67"/>
    </row>
    <row r="142" spans="1:12" x14ac:dyDescent="0.25">
      <c r="A142" s="68">
        <f xml:space="preserve"> A140 + 1</f>
        <v>50</v>
      </c>
      <c r="B142" s="67" t="s">
        <v>130</v>
      </c>
      <c r="C142" s="66"/>
      <c r="D142" s="66"/>
      <c r="E142" s="66"/>
      <c r="F142" s="66"/>
      <c r="G142" s="67"/>
      <c r="H142" s="67"/>
      <c r="I142" s="67"/>
      <c r="J142" s="67"/>
      <c r="K142" s="67"/>
      <c r="L142" s="67"/>
    </row>
    <row r="143" spans="1:12" x14ac:dyDescent="0.25">
      <c r="A143" s="68"/>
      <c r="B143" s="67"/>
      <c r="C143" s="66"/>
      <c r="D143" s="66"/>
      <c r="E143" s="66"/>
      <c r="F143" s="66"/>
      <c r="G143" s="72"/>
      <c r="H143" s="67"/>
      <c r="I143" s="67"/>
      <c r="J143" s="67"/>
      <c r="K143" s="67"/>
      <c r="L143" s="67"/>
    </row>
    <row r="144" spans="1:12" x14ac:dyDescent="0.25">
      <c r="A144" s="68">
        <f xml:space="preserve"> A142 + 1</f>
        <v>51</v>
      </c>
      <c r="B144" s="67" t="s">
        <v>69</v>
      </c>
      <c r="C144" s="66">
        <v>5</v>
      </c>
      <c r="D144" s="66"/>
      <c r="E144" s="66" t="s">
        <v>46</v>
      </c>
      <c r="F144" s="66" t="s">
        <v>42</v>
      </c>
      <c r="G144" s="67" t="s">
        <v>76</v>
      </c>
      <c r="H144" s="67"/>
      <c r="I144" s="67"/>
      <c r="J144" s="67"/>
      <c r="K144" s="67"/>
      <c r="L144" s="67"/>
    </row>
    <row r="145" spans="1:12" x14ac:dyDescent="0.25">
      <c r="A145" s="68"/>
      <c r="B145" s="67"/>
      <c r="C145" s="66"/>
      <c r="D145" s="66"/>
      <c r="E145" s="66"/>
      <c r="F145" s="66" t="s">
        <v>43</v>
      </c>
      <c r="G145" s="67" t="s">
        <v>82</v>
      </c>
      <c r="H145" s="67"/>
      <c r="I145" s="67"/>
      <c r="J145" s="67"/>
      <c r="K145" s="67" t="s">
        <v>102</v>
      </c>
      <c r="L145" s="67"/>
    </row>
    <row r="146" spans="1:12" x14ac:dyDescent="0.25">
      <c r="A146" s="69"/>
      <c r="B146" s="70"/>
      <c r="C146" s="71"/>
      <c r="D146" s="71"/>
      <c r="E146" s="71"/>
      <c r="F146" s="71"/>
      <c r="G146" s="70" t="s">
        <v>77</v>
      </c>
      <c r="H146" s="70"/>
      <c r="I146" s="70"/>
      <c r="J146" s="70"/>
      <c r="K146" s="70"/>
      <c r="L146" s="70"/>
    </row>
    <row r="147" spans="1:12" x14ac:dyDescent="0.25">
      <c r="A147" s="68"/>
      <c r="B147" s="67"/>
      <c r="C147" s="66"/>
      <c r="D147" s="66"/>
      <c r="E147" s="66"/>
      <c r="F147" s="66"/>
      <c r="G147" s="72"/>
      <c r="H147" s="67"/>
      <c r="I147" s="67"/>
      <c r="J147" s="67"/>
      <c r="K147" s="67"/>
      <c r="L147" s="67"/>
    </row>
    <row r="148" spans="1:12" x14ac:dyDescent="0.25">
      <c r="A148" s="68">
        <f xml:space="preserve"> A144 + 1</f>
        <v>52</v>
      </c>
      <c r="B148" s="67" t="s">
        <v>133</v>
      </c>
      <c r="C148" s="66">
        <v>1</v>
      </c>
      <c r="D148" s="66"/>
      <c r="E148" s="66" t="s">
        <v>154</v>
      </c>
      <c r="F148" s="66" t="s">
        <v>42</v>
      </c>
      <c r="G148" s="72" t="s">
        <v>134</v>
      </c>
      <c r="H148" s="67"/>
      <c r="I148" s="67"/>
      <c r="J148" s="67"/>
      <c r="K148" s="67"/>
      <c r="L148" s="67"/>
    </row>
    <row r="149" spans="1:12" x14ac:dyDescent="0.25">
      <c r="A149" s="68"/>
      <c r="B149" s="67"/>
      <c r="C149" s="66"/>
      <c r="D149" s="66"/>
      <c r="E149" s="66"/>
      <c r="F149" s="66" t="s">
        <v>43</v>
      </c>
      <c r="G149" s="72" t="s">
        <v>135</v>
      </c>
      <c r="H149" s="67"/>
      <c r="I149" s="67"/>
      <c r="J149" s="67"/>
      <c r="K149" s="67"/>
      <c r="L149" s="67"/>
    </row>
    <row r="150" spans="1:12" x14ac:dyDescent="0.25">
      <c r="A150" s="68">
        <f xml:space="preserve"> A148 + 1</f>
        <v>53</v>
      </c>
      <c r="B150" s="67" t="s">
        <v>204</v>
      </c>
      <c r="C150" s="66">
        <v>2</v>
      </c>
      <c r="D150" s="66"/>
      <c r="E150" s="66" t="s">
        <v>41</v>
      </c>
      <c r="F150" s="66" t="s">
        <v>42</v>
      </c>
      <c r="G150" s="67" t="s">
        <v>41</v>
      </c>
      <c r="H150" s="67"/>
      <c r="I150" s="67"/>
      <c r="J150" s="67"/>
      <c r="K150" s="67"/>
      <c r="L150" s="67"/>
    </row>
    <row r="151" spans="1:12" x14ac:dyDescent="0.25">
      <c r="A151" s="68"/>
      <c r="B151" s="67"/>
      <c r="C151" s="66"/>
      <c r="D151" s="66"/>
      <c r="E151" s="66" t="s">
        <v>46</v>
      </c>
      <c r="F151" s="66" t="s">
        <v>43</v>
      </c>
      <c r="G151" s="67" t="s">
        <v>35</v>
      </c>
      <c r="H151" s="67"/>
      <c r="I151" s="67"/>
      <c r="J151" s="67"/>
      <c r="K151" s="67"/>
      <c r="L151" s="67"/>
    </row>
    <row r="152" spans="1:12" x14ac:dyDescent="0.25">
      <c r="A152" s="68"/>
      <c r="B152" s="67"/>
      <c r="C152" s="66"/>
      <c r="D152" s="66"/>
      <c r="E152" s="66" t="s">
        <v>154</v>
      </c>
      <c r="F152" s="66" t="s">
        <v>44</v>
      </c>
      <c r="G152" s="67" t="s">
        <v>70</v>
      </c>
      <c r="H152" s="67"/>
      <c r="I152" s="67"/>
      <c r="J152" s="67"/>
      <c r="K152" s="67"/>
      <c r="L152" s="67"/>
    </row>
    <row r="153" spans="1:12" x14ac:dyDescent="0.25">
      <c r="A153" s="68"/>
      <c r="B153" s="67"/>
      <c r="C153" s="66"/>
      <c r="D153" s="66"/>
      <c r="E153" s="66" t="s">
        <v>46</v>
      </c>
      <c r="F153" s="66" t="s">
        <v>45</v>
      </c>
      <c r="G153" s="67" t="s">
        <v>71</v>
      </c>
      <c r="H153" s="67"/>
      <c r="I153" s="67"/>
      <c r="J153" s="67"/>
      <c r="K153" s="67"/>
      <c r="L153" s="67"/>
    </row>
    <row r="154" spans="1:12" x14ac:dyDescent="0.25">
      <c r="A154" s="68"/>
      <c r="B154" s="67"/>
      <c r="C154" s="66"/>
      <c r="D154" s="66"/>
      <c r="E154" s="66" t="s">
        <v>154</v>
      </c>
      <c r="F154" s="66" t="s">
        <v>58</v>
      </c>
      <c r="G154" s="72" t="s">
        <v>136</v>
      </c>
      <c r="H154" s="67"/>
      <c r="I154" s="67"/>
      <c r="J154" s="67"/>
      <c r="K154" s="67"/>
      <c r="L154" s="67"/>
    </row>
    <row r="155" spans="1:12" x14ac:dyDescent="0.25">
      <c r="A155" s="68">
        <f xml:space="preserve"> A150 + 1</f>
        <v>54</v>
      </c>
      <c r="B155" s="67" t="s">
        <v>205</v>
      </c>
      <c r="C155" s="66">
        <v>2</v>
      </c>
      <c r="D155" s="66"/>
      <c r="E155" s="66" t="s">
        <v>41</v>
      </c>
      <c r="F155" s="66" t="s">
        <v>42</v>
      </c>
      <c r="G155" s="72" t="s">
        <v>141</v>
      </c>
      <c r="H155" s="67"/>
      <c r="I155" s="67"/>
      <c r="J155" s="67"/>
      <c r="K155" s="67"/>
      <c r="L155" s="67"/>
    </row>
    <row r="156" spans="1:12" x14ac:dyDescent="0.25">
      <c r="A156" s="68"/>
      <c r="B156" s="67"/>
      <c r="C156" s="66"/>
      <c r="D156" s="66"/>
      <c r="E156" s="66"/>
      <c r="F156" s="66" t="s">
        <v>43</v>
      </c>
      <c r="G156" s="72" t="s">
        <v>142</v>
      </c>
      <c r="H156" s="67"/>
      <c r="I156" s="67"/>
      <c r="J156" s="67"/>
      <c r="K156" s="67"/>
      <c r="L156" s="67"/>
    </row>
    <row r="157" spans="1:12" x14ac:dyDescent="0.25">
      <c r="A157" s="68"/>
      <c r="B157" s="67"/>
      <c r="C157" s="66"/>
      <c r="D157" s="66"/>
      <c r="E157" s="66"/>
      <c r="F157" s="66" t="s">
        <v>44</v>
      </c>
      <c r="G157" s="72" t="s">
        <v>143</v>
      </c>
      <c r="H157" s="67"/>
      <c r="I157" s="67"/>
      <c r="J157" s="67"/>
      <c r="K157" s="67"/>
      <c r="L157" s="67"/>
    </row>
    <row r="158" spans="1:12" x14ac:dyDescent="0.25">
      <c r="A158" s="68"/>
      <c r="B158" s="67"/>
      <c r="C158" s="66"/>
      <c r="D158" s="66"/>
      <c r="E158" s="66"/>
      <c r="F158" s="66"/>
      <c r="G158" s="72"/>
      <c r="H158" s="67"/>
      <c r="I158" s="67"/>
      <c r="J158" s="67"/>
      <c r="K158" s="67"/>
      <c r="L158" s="67"/>
    </row>
    <row r="159" spans="1:12" x14ac:dyDescent="0.25">
      <c r="A159" s="68">
        <f xml:space="preserve"> A155 + 1</f>
        <v>55</v>
      </c>
      <c r="B159" s="67" t="s">
        <v>206</v>
      </c>
      <c r="C159" s="66">
        <v>2</v>
      </c>
      <c r="D159" s="66"/>
      <c r="E159" s="66" t="s">
        <v>154</v>
      </c>
      <c r="F159" s="66" t="s">
        <v>42</v>
      </c>
      <c r="G159" s="72" t="s">
        <v>137</v>
      </c>
      <c r="H159" s="67"/>
      <c r="I159" s="67"/>
      <c r="J159" s="67"/>
      <c r="K159" s="67"/>
      <c r="L159" s="67"/>
    </row>
    <row r="160" spans="1:12" x14ac:dyDescent="0.25">
      <c r="A160" s="68"/>
      <c r="B160" s="67"/>
      <c r="C160" s="66"/>
      <c r="D160" s="66"/>
      <c r="E160" s="66"/>
      <c r="F160" s="66" t="s">
        <v>43</v>
      </c>
      <c r="G160" s="72" t="s">
        <v>140</v>
      </c>
      <c r="H160" s="67"/>
      <c r="I160" s="67"/>
      <c r="J160" s="67"/>
      <c r="K160" s="67"/>
      <c r="L160" s="67"/>
    </row>
    <row r="161" spans="1:12" x14ac:dyDescent="0.25">
      <c r="A161" s="68"/>
      <c r="B161" s="67"/>
      <c r="C161" s="66"/>
      <c r="D161" s="66"/>
      <c r="E161" s="66"/>
      <c r="F161" s="66" t="s">
        <v>44</v>
      </c>
      <c r="G161" s="72" t="s">
        <v>144</v>
      </c>
      <c r="H161" s="67"/>
      <c r="I161" s="67"/>
      <c r="J161" s="67"/>
      <c r="K161" s="67"/>
      <c r="L161" s="67"/>
    </row>
    <row r="162" spans="1:12" x14ac:dyDescent="0.25">
      <c r="A162" s="68"/>
      <c r="B162" s="67"/>
      <c r="C162" s="66"/>
      <c r="D162" s="66"/>
      <c r="E162" s="66"/>
      <c r="F162" s="66" t="s">
        <v>45</v>
      </c>
      <c r="G162" s="72" t="s">
        <v>145</v>
      </c>
      <c r="H162" s="67"/>
      <c r="I162" s="67"/>
      <c r="J162" s="67"/>
      <c r="K162" s="67"/>
      <c r="L162" s="67"/>
    </row>
    <row r="163" spans="1:12" x14ac:dyDescent="0.25">
      <c r="A163" s="68">
        <f xml:space="preserve"> A159 + 1</f>
        <v>56</v>
      </c>
      <c r="B163" s="77" t="s">
        <v>73</v>
      </c>
      <c r="C163" s="78">
        <v>0.5</v>
      </c>
      <c r="D163" s="78"/>
      <c r="E163" s="78" t="s">
        <v>154</v>
      </c>
      <c r="F163" s="78"/>
      <c r="G163" s="77" t="s">
        <v>98</v>
      </c>
      <c r="H163" s="77"/>
      <c r="I163" s="77"/>
      <c r="J163" s="77"/>
      <c r="K163" s="77"/>
      <c r="L163" s="77"/>
    </row>
    <row r="164" spans="1:12" x14ac:dyDescent="0.25">
      <c r="A164" s="68"/>
      <c r="B164" s="77"/>
      <c r="C164" s="78"/>
      <c r="D164" s="78"/>
      <c r="E164" s="78"/>
      <c r="F164" s="78"/>
      <c r="G164" s="77"/>
      <c r="H164" s="77"/>
      <c r="I164" s="77"/>
      <c r="J164" s="77"/>
      <c r="K164" s="77"/>
      <c r="L164" s="77"/>
    </row>
    <row r="165" spans="1:12" x14ac:dyDescent="0.25">
      <c r="A165" s="68">
        <f xml:space="preserve"> A163 + 1</f>
        <v>57</v>
      </c>
      <c r="B165" s="77" t="s">
        <v>147</v>
      </c>
      <c r="C165" s="78">
        <v>2</v>
      </c>
      <c r="D165" s="78"/>
      <c r="E165" s="78" t="s">
        <v>46</v>
      </c>
      <c r="F165" s="78" t="s">
        <v>42</v>
      </c>
      <c r="G165" s="77" t="s">
        <v>148</v>
      </c>
      <c r="H165" s="77"/>
      <c r="I165" s="77"/>
      <c r="J165" s="77"/>
      <c r="K165" s="77"/>
      <c r="L165" s="77"/>
    </row>
    <row r="166" spans="1:12" x14ac:dyDescent="0.25">
      <c r="A166" s="68"/>
      <c r="B166" s="77"/>
      <c r="C166" s="78"/>
      <c r="D166" s="78"/>
      <c r="E166" s="78"/>
      <c r="F166" s="78" t="s">
        <v>43</v>
      </c>
      <c r="G166" s="77" t="s">
        <v>149</v>
      </c>
      <c r="H166" s="77"/>
      <c r="I166" s="77"/>
      <c r="J166" s="77"/>
      <c r="K166" s="77"/>
      <c r="L166" s="77"/>
    </row>
    <row r="167" spans="1:12" x14ac:dyDescent="0.25">
      <c r="A167" s="68"/>
      <c r="B167" s="77"/>
      <c r="C167" s="78"/>
      <c r="D167" s="78"/>
      <c r="E167" s="78"/>
      <c r="F167" s="78" t="s">
        <v>44</v>
      </c>
      <c r="G167" s="77" t="s">
        <v>150</v>
      </c>
      <c r="H167" s="77"/>
      <c r="I167" s="77"/>
      <c r="J167" s="77"/>
      <c r="K167" s="77"/>
      <c r="L167" s="77"/>
    </row>
    <row r="168" spans="1:12" x14ac:dyDescent="0.25">
      <c r="A168" s="68"/>
      <c r="B168" s="67"/>
      <c r="C168" s="66"/>
      <c r="D168" s="66"/>
      <c r="E168" s="66"/>
      <c r="F168" s="66"/>
      <c r="G168" s="72"/>
      <c r="H168" s="67"/>
      <c r="I168" s="67"/>
      <c r="J168" s="67"/>
      <c r="K168" s="67"/>
      <c r="L168" s="67"/>
    </row>
    <row r="169" spans="1:12" x14ac:dyDescent="0.25">
      <c r="A169" s="68">
        <f xml:space="preserve"> A163 + 1</f>
        <v>57</v>
      </c>
      <c r="B169" s="67" t="s">
        <v>27</v>
      </c>
      <c r="C169" s="66">
        <v>1</v>
      </c>
      <c r="D169" s="66"/>
      <c r="E169" s="66" t="s">
        <v>154</v>
      </c>
      <c r="F169" s="66"/>
      <c r="G169" s="67"/>
      <c r="H169" s="67"/>
      <c r="I169" s="67"/>
      <c r="J169" s="67"/>
      <c r="K169" s="67"/>
      <c r="L169" s="67"/>
    </row>
    <row r="170" spans="1:12" x14ac:dyDescent="0.25">
      <c r="A170" s="68">
        <f xml:space="preserve"> A169 + 1</f>
        <v>58</v>
      </c>
      <c r="B170" s="67" t="s">
        <v>74</v>
      </c>
      <c r="C170" s="66">
        <v>2</v>
      </c>
      <c r="D170" s="66"/>
      <c r="E170" s="66" t="s">
        <v>154</v>
      </c>
      <c r="F170" s="66"/>
      <c r="G170" s="67"/>
      <c r="H170" s="67"/>
      <c r="I170" s="67"/>
      <c r="J170" s="67"/>
      <c r="K170" s="67"/>
      <c r="L170" s="67"/>
    </row>
    <row r="171" spans="1:12" s="79" customFormat="1" x14ac:dyDescent="0.25">
      <c r="A171" s="76">
        <f xml:space="preserve"> A170 + 1</f>
        <v>59</v>
      </c>
      <c r="B171" s="77" t="s">
        <v>146</v>
      </c>
      <c r="C171" s="78">
        <v>3</v>
      </c>
      <c r="D171" s="78"/>
      <c r="E171" s="78" t="s">
        <v>154</v>
      </c>
      <c r="F171" s="78"/>
      <c r="G171" s="77" t="s">
        <v>146</v>
      </c>
      <c r="H171" s="77"/>
      <c r="I171" s="77"/>
      <c r="J171" s="77"/>
      <c r="K171" s="77"/>
      <c r="L171" s="77"/>
    </row>
    <row r="172" spans="1:12" s="79" customFormat="1" x14ac:dyDescent="0.25">
      <c r="A172" s="76"/>
      <c r="B172" s="77"/>
      <c r="C172" s="78"/>
      <c r="D172" s="78"/>
      <c r="E172" s="78"/>
      <c r="F172" s="78"/>
      <c r="G172" s="77"/>
      <c r="H172" s="77"/>
      <c r="I172" s="77"/>
      <c r="J172" s="77"/>
      <c r="K172" s="77"/>
      <c r="L172" s="77"/>
    </row>
    <row r="173" spans="1:12" s="82" customFormat="1" x14ac:dyDescent="0.25">
      <c r="A173" s="80"/>
      <c r="B173" s="81" t="s">
        <v>169</v>
      </c>
      <c r="C173" s="80">
        <f>SUM(C4:C172)</f>
        <v>72</v>
      </c>
      <c r="D173" s="80">
        <f>SUM(D4:D172)</f>
        <v>0</v>
      </c>
      <c r="E173" s="80"/>
      <c r="F173" s="80"/>
      <c r="G173" s="81"/>
      <c r="H173" s="81"/>
      <c r="I173" s="81"/>
      <c r="J173" s="81"/>
      <c r="K173" s="81"/>
      <c r="L173" s="81"/>
    </row>
    <row r="174" spans="1:12" x14ac:dyDescent="0.25">
      <c r="A174" s="68"/>
      <c r="B174" s="67"/>
      <c r="C174" s="66"/>
      <c r="D174" s="66"/>
      <c r="E174" s="66"/>
      <c r="F174" s="66"/>
      <c r="G174" s="67"/>
      <c r="H174" s="67"/>
      <c r="I174" s="67"/>
      <c r="J174" s="67"/>
      <c r="K174" s="67"/>
      <c r="L174" s="67"/>
    </row>
    <row r="175" spans="1:12" x14ac:dyDescent="0.25">
      <c r="A175" s="68"/>
      <c r="B175" s="67" t="s">
        <v>170</v>
      </c>
      <c r="C175" s="66">
        <f xml:space="preserve"> C173</f>
        <v>72</v>
      </c>
      <c r="D175" s="66">
        <f xml:space="preserve"> D173</f>
        <v>0</v>
      </c>
      <c r="E175" s="83" t="s">
        <v>171</v>
      </c>
      <c r="F175" s="66"/>
      <c r="G175" s="67"/>
      <c r="H175" s="67"/>
      <c r="I175" s="67"/>
      <c r="J175" s="67"/>
      <c r="K175" s="67"/>
      <c r="L175" s="67"/>
    </row>
    <row r="176" spans="1:12" x14ac:dyDescent="0.25">
      <c r="A176" s="68"/>
      <c r="B176" s="67"/>
      <c r="C176" s="66">
        <f xml:space="preserve"> C175 / 5</f>
        <v>14.4</v>
      </c>
      <c r="D176" s="66">
        <f xml:space="preserve"> D175 / 5</f>
        <v>0</v>
      </c>
      <c r="E176" s="83" t="s">
        <v>172</v>
      </c>
      <c r="F176" s="66"/>
      <c r="G176" s="67"/>
      <c r="H176" s="67"/>
      <c r="I176" s="67"/>
      <c r="J176" s="67"/>
      <c r="K176" s="67"/>
      <c r="L176" s="67"/>
    </row>
    <row r="177" spans="1:12" x14ac:dyDescent="0.25">
      <c r="A177" s="68"/>
      <c r="B177" s="67"/>
      <c r="C177" s="84">
        <f xml:space="preserve"> C176 / 4.2</f>
        <v>3.4285714285714284</v>
      </c>
      <c r="D177" s="84">
        <f xml:space="preserve"> D176 / 4.2</f>
        <v>0</v>
      </c>
      <c r="E177" s="83" t="s">
        <v>173</v>
      </c>
      <c r="F177" s="66"/>
      <c r="G177" s="67" t="s">
        <v>174</v>
      </c>
      <c r="H177" s="67"/>
      <c r="I177" s="67"/>
      <c r="J177" s="67"/>
      <c r="K177" s="67"/>
      <c r="L177" s="67"/>
    </row>
    <row r="178" spans="1:12" x14ac:dyDescent="0.25">
      <c r="A178" s="68"/>
      <c r="B178" s="67"/>
      <c r="C178" s="66"/>
      <c r="D178" s="66"/>
      <c r="E178" s="66"/>
      <c r="F178" s="66"/>
      <c r="G178" s="67"/>
      <c r="H178" s="67"/>
      <c r="I178" s="67"/>
      <c r="J178" s="67"/>
      <c r="K178" s="67"/>
      <c r="L178" s="67"/>
    </row>
  </sheetData>
  <pageMargins left="0.39370078740157483" right="0.39370078740157483" top="0.39370078740157483" bottom="0.39370078740157483" header="0.31496062992125984" footer="0.31496062992125984"/>
  <pageSetup paperSize="9" scale="5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Front Page</vt:lpstr>
      <vt:lpstr>Procedure</vt:lpstr>
      <vt:lpstr>'Front Page'!Print_Area</vt:lpstr>
      <vt:lpstr>Procedure!Print_Titles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Vitaliy Goryashko</dc:creator>
  <cp:lastModifiedBy>Han Li</cp:lastModifiedBy>
  <cp:lastPrinted>2018-03-13T10:59:58Z</cp:lastPrinted>
  <dcterms:created xsi:type="dcterms:W3CDTF">2013-06-21T14:42:10Z</dcterms:created>
  <dcterms:modified xsi:type="dcterms:W3CDTF">2018-03-13T14:36:49Z</dcterms:modified>
</cp:coreProperties>
</file>